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activeTab="8"/>
  </bookViews>
  <sheets>
    <sheet name="тит.лист" sheetId="2" r:id="rId1"/>
    <sheet name="содержание" sheetId="3" r:id="rId2"/>
    <sheet name="п. 1" sheetId="4" r:id="rId3"/>
    <sheet name="п. 2" sheetId="5" r:id="rId4"/>
    <sheet name="п. 3" sheetId="1" r:id="rId5"/>
    <sheet name="п. 4" sheetId="6" r:id="rId6"/>
    <sheet name="п. 5" sheetId="7" r:id="rId7"/>
    <sheet name="п. 6" sheetId="8" r:id="rId8"/>
    <sheet name="п. 7" sheetId="9" r:id="rId9"/>
  </sheets>
  <definedNames>
    <definedName name="_xlnm.Print_Titles" localSheetId="4">'п. 3'!$3:$3</definedName>
    <definedName name="_xlnm.Print_Area" localSheetId="4">'п. 3'!$A$1:$E$117</definedName>
  </definedNames>
  <calcPr calcId="145621"/>
</workbook>
</file>

<file path=xl/calcChain.xml><?xml version="1.0" encoding="utf-8"?>
<calcChain xmlns="http://schemas.openxmlformats.org/spreadsheetml/2006/main">
  <c r="D30" i="9" l="1"/>
  <c r="C30" i="9"/>
  <c r="E22" i="9"/>
  <c r="C22" i="9"/>
  <c r="C14" i="9"/>
  <c r="D14" i="9"/>
  <c r="S16" i="5"/>
  <c r="R16" i="5"/>
  <c r="Q16" i="5"/>
  <c r="P16" i="5"/>
  <c r="O16" i="5"/>
  <c r="N16" i="5"/>
  <c r="M16" i="5"/>
  <c r="I16" i="5"/>
  <c r="H16" i="5"/>
  <c r="G16" i="5"/>
  <c r="F16" i="5"/>
  <c r="E16" i="5"/>
  <c r="D16" i="5"/>
  <c r="C16" i="5"/>
  <c r="B16" i="5"/>
  <c r="L15" i="5"/>
  <c r="K15" i="5"/>
  <c r="J15" i="5"/>
  <c r="L14" i="5"/>
  <c r="K14" i="5"/>
  <c r="J14" i="5"/>
  <c r="L13" i="5"/>
  <c r="K13" i="5"/>
  <c r="J13" i="5"/>
  <c r="L12" i="5"/>
  <c r="K12" i="5"/>
  <c r="J12" i="5"/>
  <c r="L11" i="5"/>
  <c r="K11" i="5"/>
  <c r="J11" i="5"/>
  <c r="L10" i="5"/>
  <c r="K10" i="5"/>
  <c r="J10" i="5"/>
  <c r="L9" i="5"/>
  <c r="K9" i="5"/>
  <c r="J9" i="5"/>
  <c r="L8" i="5"/>
  <c r="K8" i="5"/>
  <c r="J8" i="5"/>
  <c r="L7" i="5"/>
  <c r="K7" i="5"/>
  <c r="J7" i="5"/>
  <c r="L6" i="5"/>
  <c r="K6" i="5"/>
  <c r="J6" i="5"/>
  <c r="T5" i="5"/>
  <c r="T16" i="5" s="1"/>
  <c r="L5" i="5"/>
  <c r="K5" i="5"/>
  <c r="J5" i="5"/>
  <c r="L4" i="5"/>
  <c r="L16" i="5" s="1"/>
  <c r="K4" i="5"/>
  <c r="K16" i="5" s="1"/>
  <c r="J4" i="5"/>
  <c r="J16" i="5" s="1"/>
  <c r="V172" i="4"/>
  <c r="V174" i="4" s="1"/>
  <c r="U172" i="4"/>
  <c r="S172" i="4"/>
  <c r="Q172" i="4"/>
  <c r="Q174" i="4" s="1"/>
  <c r="P172" i="4"/>
  <c r="O172" i="4"/>
  <c r="O174" i="4" s="1"/>
  <c r="N172" i="4"/>
  <c r="N174" i="4" s="1"/>
  <c r="M172" i="4"/>
  <c r="I172" i="4"/>
  <c r="I174" i="4" s="1"/>
  <c r="H172" i="4"/>
  <c r="H174" i="4" s="1"/>
  <c r="G172" i="4"/>
  <c r="E172" i="4"/>
  <c r="E174" i="4" s="1"/>
  <c r="D172" i="4"/>
  <c r="B172" i="4"/>
  <c r="L171" i="4"/>
  <c r="K171" i="4"/>
  <c r="J171" i="4"/>
  <c r="L170" i="4"/>
  <c r="K170" i="4"/>
  <c r="J170" i="4"/>
  <c r="L169" i="4"/>
  <c r="K169" i="4"/>
  <c r="J169" i="4"/>
  <c r="L168" i="4"/>
  <c r="K168" i="4"/>
  <c r="J168" i="4"/>
  <c r="L167" i="4"/>
  <c r="K167" i="4"/>
  <c r="J167" i="4"/>
  <c r="L166" i="4"/>
  <c r="K166" i="4"/>
  <c r="J166" i="4"/>
  <c r="L165" i="4"/>
  <c r="K165" i="4"/>
  <c r="J165" i="4"/>
  <c r="L164" i="4"/>
  <c r="K164" i="4"/>
  <c r="J164" i="4"/>
  <c r="L163" i="4"/>
  <c r="K163" i="4"/>
  <c r="J163" i="4"/>
  <c r="L162" i="4"/>
  <c r="K162" i="4"/>
  <c r="J162" i="4"/>
  <c r="L161" i="4"/>
  <c r="K161" i="4"/>
  <c r="J161" i="4"/>
  <c r="L160" i="4"/>
  <c r="K160" i="4"/>
  <c r="J160" i="4"/>
  <c r="L159" i="4"/>
  <c r="K159" i="4"/>
  <c r="J159" i="4"/>
  <c r="L158" i="4"/>
  <c r="K158" i="4"/>
  <c r="J158" i="4"/>
  <c r="L157" i="4"/>
  <c r="K157" i="4"/>
  <c r="J157" i="4"/>
  <c r="L156" i="4"/>
  <c r="K156" i="4"/>
  <c r="J156" i="4"/>
  <c r="L155" i="4"/>
  <c r="K155" i="4"/>
  <c r="J155" i="4"/>
  <c r="L154" i="4"/>
  <c r="K154" i="4"/>
  <c r="J154" i="4"/>
  <c r="L153" i="4"/>
  <c r="K153" i="4"/>
  <c r="J153" i="4"/>
  <c r="L152" i="4"/>
  <c r="K152" i="4"/>
  <c r="J152" i="4"/>
  <c r="L151" i="4"/>
  <c r="K151" i="4"/>
  <c r="J151" i="4"/>
  <c r="L150" i="4"/>
  <c r="K150" i="4"/>
  <c r="J150" i="4"/>
  <c r="L149" i="4"/>
  <c r="K149" i="4"/>
  <c r="J149" i="4"/>
  <c r="L148" i="4"/>
  <c r="K148" i="4"/>
  <c r="J148" i="4"/>
  <c r="L147" i="4"/>
  <c r="K147" i="4"/>
  <c r="J147" i="4"/>
  <c r="L146" i="4"/>
  <c r="K146" i="4"/>
  <c r="J146" i="4"/>
  <c r="L145" i="4"/>
  <c r="K145" i="4"/>
  <c r="J145" i="4"/>
  <c r="L144" i="4"/>
  <c r="K144" i="4"/>
  <c r="J144" i="4"/>
  <c r="L143" i="4"/>
  <c r="K143" i="4"/>
  <c r="J143" i="4"/>
  <c r="L142" i="4"/>
  <c r="K142" i="4"/>
  <c r="J142" i="4"/>
  <c r="L141" i="4"/>
  <c r="K141" i="4"/>
  <c r="J141" i="4"/>
  <c r="L140" i="4"/>
  <c r="K140" i="4"/>
  <c r="J140" i="4"/>
  <c r="L139" i="4"/>
  <c r="K139" i="4"/>
  <c r="J139" i="4"/>
  <c r="L138" i="4"/>
  <c r="K138" i="4"/>
  <c r="J138" i="4"/>
  <c r="L137" i="4"/>
  <c r="K137" i="4"/>
  <c r="J137" i="4"/>
  <c r="L136" i="4"/>
  <c r="K136" i="4"/>
  <c r="J136" i="4"/>
  <c r="L135" i="4"/>
  <c r="K135" i="4"/>
  <c r="J135" i="4"/>
  <c r="L134" i="4"/>
  <c r="K134" i="4"/>
  <c r="J134" i="4"/>
  <c r="L133" i="4"/>
  <c r="K133" i="4"/>
  <c r="J133" i="4"/>
  <c r="L132" i="4"/>
  <c r="K132" i="4"/>
  <c r="J132" i="4"/>
  <c r="K131" i="4"/>
  <c r="J131" i="4"/>
  <c r="F131" i="4"/>
  <c r="F172" i="4" s="1"/>
  <c r="F174" i="4" s="1"/>
  <c r="L130" i="4"/>
  <c r="K130" i="4"/>
  <c r="J130" i="4"/>
  <c r="L129" i="4"/>
  <c r="K129" i="4"/>
  <c r="J129" i="4"/>
  <c r="L128" i="4"/>
  <c r="K128" i="4"/>
  <c r="J128" i="4"/>
  <c r="L127" i="4"/>
  <c r="K127" i="4"/>
  <c r="J127" i="4"/>
  <c r="L126" i="4"/>
  <c r="K126" i="4"/>
  <c r="J126" i="4"/>
  <c r="L125" i="4"/>
  <c r="K125" i="4"/>
  <c r="J125" i="4"/>
  <c r="L124" i="4"/>
  <c r="K124" i="4"/>
  <c r="J124" i="4"/>
  <c r="L123" i="4"/>
  <c r="K123" i="4"/>
  <c r="J123" i="4"/>
  <c r="L122" i="4"/>
  <c r="K122" i="4"/>
  <c r="J122" i="4"/>
  <c r="L121" i="4"/>
  <c r="K121" i="4"/>
  <c r="J121" i="4"/>
  <c r="L120" i="4"/>
  <c r="K120" i="4"/>
  <c r="J120" i="4"/>
  <c r="L119" i="4"/>
  <c r="K119" i="4"/>
  <c r="J119" i="4"/>
  <c r="L118" i="4"/>
  <c r="K118" i="4"/>
  <c r="J118" i="4"/>
  <c r="L117" i="4"/>
  <c r="K117" i="4"/>
  <c r="J117" i="4"/>
  <c r="L116" i="4"/>
  <c r="K116" i="4"/>
  <c r="J116" i="4"/>
  <c r="L115" i="4"/>
  <c r="K115" i="4"/>
  <c r="J115" i="4"/>
  <c r="L114" i="4"/>
  <c r="K114" i="4"/>
  <c r="J114" i="4"/>
  <c r="L113" i="4"/>
  <c r="K113" i="4"/>
  <c r="J113" i="4"/>
  <c r="L112" i="4"/>
  <c r="K112" i="4"/>
  <c r="J112" i="4"/>
  <c r="L111" i="4"/>
  <c r="K111" i="4"/>
  <c r="J111" i="4"/>
  <c r="L110" i="4"/>
  <c r="K110" i="4"/>
  <c r="J110" i="4"/>
  <c r="L109" i="4"/>
  <c r="K109" i="4"/>
  <c r="J109" i="4"/>
  <c r="L108" i="4"/>
  <c r="K108" i="4"/>
  <c r="J108" i="4"/>
  <c r="L107" i="4"/>
  <c r="K107" i="4"/>
  <c r="J107" i="4"/>
  <c r="L106" i="4"/>
  <c r="K106" i="4"/>
  <c r="J106" i="4"/>
  <c r="L105" i="4"/>
  <c r="K105" i="4"/>
  <c r="J105" i="4"/>
  <c r="L104" i="4"/>
  <c r="K104" i="4"/>
  <c r="J104" i="4"/>
  <c r="L103" i="4"/>
  <c r="K103" i="4"/>
  <c r="J103" i="4"/>
  <c r="L102" i="4"/>
  <c r="K102" i="4"/>
  <c r="J102" i="4"/>
  <c r="L101" i="4"/>
  <c r="K101" i="4"/>
  <c r="J101" i="4"/>
  <c r="L100" i="4"/>
  <c r="K100" i="4"/>
  <c r="J100" i="4"/>
  <c r="L99" i="4"/>
  <c r="K99" i="4"/>
  <c r="J99" i="4"/>
  <c r="L98" i="4"/>
  <c r="K98" i="4"/>
  <c r="J98" i="4"/>
  <c r="L97" i="4"/>
  <c r="K97" i="4"/>
  <c r="J97" i="4"/>
  <c r="L96" i="4"/>
  <c r="K96" i="4"/>
  <c r="J96" i="4"/>
  <c r="L95" i="4"/>
  <c r="K95" i="4"/>
  <c r="J95" i="4"/>
  <c r="L94" i="4"/>
  <c r="K94" i="4"/>
  <c r="J94" i="4"/>
  <c r="L93" i="4"/>
  <c r="K93" i="4"/>
  <c r="J93" i="4"/>
  <c r="L92" i="4"/>
  <c r="K92" i="4"/>
  <c r="J92" i="4"/>
  <c r="L91" i="4"/>
  <c r="K91" i="4"/>
  <c r="J91" i="4"/>
  <c r="L90" i="4"/>
  <c r="K90" i="4"/>
  <c r="J90" i="4"/>
  <c r="L89" i="4"/>
  <c r="K89" i="4"/>
  <c r="J89" i="4"/>
  <c r="L88" i="4"/>
  <c r="K88" i="4"/>
  <c r="J88" i="4"/>
  <c r="L87" i="4"/>
  <c r="K87" i="4"/>
  <c r="J87" i="4"/>
  <c r="L86" i="4"/>
  <c r="K86" i="4"/>
  <c r="J86" i="4"/>
  <c r="L85" i="4"/>
  <c r="K85" i="4"/>
  <c r="J85" i="4"/>
  <c r="L84" i="4"/>
  <c r="K84" i="4"/>
  <c r="J84" i="4"/>
  <c r="L83" i="4"/>
  <c r="K83" i="4"/>
  <c r="J83" i="4"/>
  <c r="L82" i="4"/>
  <c r="K82" i="4"/>
  <c r="J82" i="4"/>
  <c r="L81" i="4"/>
  <c r="K81" i="4"/>
  <c r="J81" i="4"/>
  <c r="L80" i="4"/>
  <c r="K80" i="4"/>
  <c r="J80" i="4"/>
  <c r="L79" i="4"/>
  <c r="K79" i="4"/>
  <c r="J79" i="4"/>
  <c r="L78" i="4"/>
  <c r="K78" i="4"/>
  <c r="J78" i="4"/>
  <c r="L77" i="4"/>
  <c r="K77" i="4"/>
  <c r="J77" i="4"/>
  <c r="L76" i="4"/>
  <c r="K76" i="4"/>
  <c r="J76" i="4"/>
  <c r="L75" i="4"/>
  <c r="K75" i="4"/>
  <c r="J75" i="4"/>
  <c r="L74" i="4"/>
  <c r="K74" i="4"/>
  <c r="J74" i="4"/>
  <c r="L73" i="4"/>
  <c r="K73" i="4"/>
  <c r="J73" i="4"/>
  <c r="L72" i="4"/>
  <c r="K72" i="4"/>
  <c r="J72" i="4"/>
  <c r="L71" i="4"/>
  <c r="K71" i="4"/>
  <c r="J71" i="4"/>
  <c r="L70" i="4"/>
  <c r="K70" i="4"/>
  <c r="J70" i="4"/>
  <c r="L69" i="4"/>
  <c r="K69" i="4"/>
  <c r="J69" i="4"/>
  <c r="L68" i="4"/>
  <c r="K68" i="4"/>
  <c r="J68" i="4"/>
  <c r="L67" i="4"/>
  <c r="K67" i="4"/>
  <c r="J67" i="4"/>
  <c r="L66" i="4"/>
  <c r="K66" i="4"/>
  <c r="J66" i="4"/>
  <c r="L65" i="4"/>
  <c r="K65" i="4"/>
  <c r="J65" i="4"/>
  <c r="L64" i="4"/>
  <c r="K64" i="4"/>
  <c r="J64" i="4"/>
  <c r="L63" i="4"/>
  <c r="K63" i="4"/>
  <c r="J63" i="4"/>
  <c r="L62" i="4"/>
  <c r="K62" i="4"/>
  <c r="J62" i="4"/>
  <c r="L61" i="4"/>
  <c r="K61" i="4"/>
  <c r="J61" i="4"/>
  <c r="L60" i="4"/>
  <c r="K60" i="4"/>
  <c r="J60" i="4"/>
  <c r="L59" i="4"/>
  <c r="K59" i="4"/>
  <c r="J59" i="4"/>
  <c r="L58" i="4"/>
  <c r="K58" i="4"/>
  <c r="J58" i="4"/>
  <c r="L57" i="4"/>
  <c r="K57" i="4"/>
  <c r="J57" i="4"/>
  <c r="L56" i="4"/>
  <c r="K56" i="4"/>
  <c r="J56" i="4"/>
  <c r="L55" i="4"/>
  <c r="K55" i="4"/>
  <c r="J55" i="4"/>
  <c r="W54" i="4"/>
  <c r="W172" i="4" s="1"/>
  <c r="L54" i="4"/>
  <c r="K54" i="4"/>
  <c r="J54" i="4"/>
  <c r="T53" i="4"/>
  <c r="T172" i="4" s="1"/>
  <c r="R53" i="4"/>
  <c r="R172" i="4" s="1"/>
  <c r="R174" i="4" s="1"/>
  <c r="L53" i="4"/>
  <c r="K53" i="4"/>
  <c r="J53" i="4"/>
  <c r="L52" i="4"/>
  <c r="K52" i="4"/>
  <c r="J52" i="4"/>
  <c r="L51" i="4"/>
  <c r="K51" i="4"/>
  <c r="J51" i="4"/>
  <c r="J50" i="4"/>
  <c r="L49" i="4"/>
  <c r="K49" i="4"/>
  <c r="J49" i="4"/>
  <c r="K48" i="4"/>
  <c r="J48" i="4"/>
  <c r="L47" i="4"/>
  <c r="K47" i="4"/>
  <c r="J47" i="4"/>
  <c r="L46" i="4"/>
  <c r="K46" i="4"/>
  <c r="J46" i="4"/>
  <c r="L45" i="4"/>
  <c r="K45" i="4"/>
  <c r="J45" i="4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C36" i="4"/>
  <c r="C172" i="4" s="1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L13" i="4"/>
  <c r="K13" i="4"/>
  <c r="J13" i="4"/>
  <c r="L12" i="4"/>
  <c r="K12" i="4"/>
  <c r="J12" i="4"/>
  <c r="L11" i="4"/>
  <c r="K11" i="4"/>
  <c r="J11" i="4"/>
  <c r="L10" i="4"/>
  <c r="K10" i="4"/>
  <c r="J10" i="4"/>
  <c r="L9" i="4"/>
  <c r="K9" i="4"/>
  <c r="J9" i="4"/>
  <c r="L8" i="4"/>
  <c r="K8" i="4"/>
  <c r="J8" i="4"/>
  <c r="L7" i="4"/>
  <c r="K7" i="4"/>
  <c r="J7" i="4"/>
  <c r="L6" i="4"/>
  <c r="K6" i="4"/>
  <c r="J6" i="4"/>
  <c r="L5" i="4"/>
  <c r="K5" i="4"/>
  <c r="J5" i="4"/>
  <c r="L4" i="4"/>
  <c r="K4" i="4"/>
  <c r="K172" i="4" s="1"/>
  <c r="K174" i="4" s="1"/>
  <c r="J4" i="4"/>
  <c r="J172" i="4" l="1"/>
  <c r="C6" i="9"/>
  <c r="L172" i="4"/>
  <c r="L174" i="4" s="1"/>
  <c r="L131" i="4"/>
  <c r="E113" i="1" l="1"/>
</calcChain>
</file>

<file path=xl/sharedStrings.xml><?xml version="1.0" encoding="utf-8"?>
<sst xmlns="http://schemas.openxmlformats.org/spreadsheetml/2006/main" count="642" uniqueCount="426">
  <si>
    <t>№ п/п</t>
  </si>
  <si>
    <t>Пользователь</t>
  </si>
  <si>
    <t>Наименование объекта</t>
  </si>
  <si>
    <t xml:space="preserve">Адрес                </t>
  </si>
  <si>
    <t xml:space="preserve">Площадь,   кв. м                    </t>
  </si>
  <si>
    <t>Вологодский областной совет Российской оборонной спортивно-технической организации (ДОСААФ)</t>
  </si>
  <si>
    <t xml:space="preserve">нежилое помещение </t>
  </si>
  <si>
    <t>нежилое здание</t>
  </si>
  <si>
    <t xml:space="preserve">нежилое здание </t>
  </si>
  <si>
    <t>НП "Ремесленная палата Вологодской области"</t>
  </si>
  <si>
    <t>Управление ГК РФ по контролю за оборотом наркотических веществ</t>
  </si>
  <si>
    <t>нежилое здание гаража</t>
  </si>
  <si>
    <t xml:space="preserve">УМВД России по городу Череповцу </t>
  </si>
  <si>
    <t>нежилое помещение</t>
  </si>
  <si>
    <t>Череповецкое региональное отделение Всероссийской творческой общественной организации "Союз художников России"</t>
  </si>
  <si>
    <t>УМВД России по городу Череповцу</t>
  </si>
  <si>
    <t xml:space="preserve">Вологодское региональное отделение Всероссийской творческой общественной организации "Союз художников России" </t>
  </si>
  <si>
    <t xml:space="preserve">Череповецкое региональное отделение Всероссийской творческой общественной организации "Союз художников России" </t>
  </si>
  <si>
    <t>ул. Красная, 5</t>
  </si>
  <si>
    <t>"Химико-технологический колледж"</t>
  </si>
  <si>
    <t>"Череповецкая городская  общественная организация инвалидов "Ареопаг"</t>
  </si>
  <si>
    <t>договор безвозмездного пользования от  ГУ МЧС России по ВО</t>
  </si>
  <si>
    <t>МКУ "Спецавтотранс"</t>
  </si>
  <si>
    <t>здание ГРП</t>
  </si>
  <si>
    <t>Г. Череповец 106 Мкр. Ул. Ленинградская</t>
  </si>
  <si>
    <t>Город Череповец 112 Мкр. Ул. Рыбинская</t>
  </si>
  <si>
    <t>НП "Агентство Городского Развития"</t>
  </si>
  <si>
    <t>Клубный проезд, 17А</t>
  </si>
  <si>
    <t xml:space="preserve">ЧНОУ "Агентство Городского Развития" </t>
  </si>
  <si>
    <t>ул. Пионерская, 19А</t>
  </si>
  <si>
    <t>УФССП по Вологодской области</t>
  </si>
  <si>
    <t>нежилое помещение,</t>
  </si>
  <si>
    <t>пр. Строителей, 23А</t>
  </si>
  <si>
    <t>БУЗ ВО "Чер. Гор. Пол. № 7"</t>
  </si>
  <si>
    <t>ул. Сталеваров, 24</t>
  </si>
  <si>
    <t>Профком ОАО "Северсталь"</t>
  </si>
  <si>
    <t>ул. Сталеваров, 42</t>
  </si>
  <si>
    <t>ВООО "БУДУЩЕЕ ЕСТЬ"</t>
  </si>
  <si>
    <t>ул. К. Белова, 35В</t>
  </si>
  <si>
    <t>АНО "Центр гарантийного обеспечения МСП"</t>
  </si>
  <si>
    <t>Бюджетное учреждение ветеринарии "Череповецкая городская СББЖ"</t>
  </si>
  <si>
    <t>ул. Комсомольская, 16</t>
  </si>
  <si>
    <t>НП "Ремесленная палата Вологодской области</t>
  </si>
  <si>
    <t>Советский пр., 67А</t>
  </si>
  <si>
    <t>Октябрьский пр., 52</t>
  </si>
  <si>
    <t>МКУ "ЦЭТСО"</t>
  </si>
  <si>
    <t>ул. Бабушкина, 17</t>
  </si>
  <si>
    <t>ул. Жукова, 2</t>
  </si>
  <si>
    <t xml:space="preserve">Местная религиозная организация православного Прихода иконы Божией Матери "Живоносный Источник" </t>
  </si>
  <si>
    <t xml:space="preserve">нежилое здание в честь иконы Богоматери "Живоносный Источник" </t>
  </si>
  <si>
    <t>ул. Ленина, 1А</t>
  </si>
  <si>
    <t xml:space="preserve">хлораторная нежилое здание </t>
  </si>
  <si>
    <t>ул. Боршодская</t>
  </si>
  <si>
    <t>Здание дренажной хлораторной станции,</t>
  </si>
  <si>
    <t>ул. Архангельская, 15Б</t>
  </si>
  <si>
    <t>МКУ "ИМА"</t>
  </si>
  <si>
    <t>Бюджетное учреждение в сфере государственной кадастровой оценки Вологодской области «Бюро кадастровой оценки и технической инвентаризации"</t>
  </si>
  <si>
    <t>МБОУ «Гимназия № 8»</t>
  </si>
  <si>
    <t>г. Череповец, ул. Данилова, 21</t>
  </si>
  <si>
    <t>МАУ ДО «Детско-юношеская спортивная школа боевых искусств»</t>
  </si>
  <si>
    <t>г.Череповец, пр. Октябрьский, д. 56</t>
  </si>
  <si>
    <t>ул. Западная,  5</t>
  </si>
  <si>
    <t>пр. Советский,  27</t>
  </si>
  <si>
    <t>ул. Пушкинская,  7</t>
  </si>
  <si>
    <t>ул. Верещагина,  50</t>
  </si>
  <si>
    <t>ул. П. Окинина,  7</t>
  </si>
  <si>
    <t>ул. К. Либкнехта,  36</t>
  </si>
  <si>
    <t>пр. Советский,  64А</t>
  </si>
  <si>
    <t>ул. Архангельская,  62</t>
  </si>
  <si>
    <t>ул. Ленина,  119</t>
  </si>
  <si>
    <t>пр. Победы,  159</t>
  </si>
  <si>
    <t>ул. Моченкова,  8</t>
  </si>
  <si>
    <t>ул. Первомайская,  3</t>
  </si>
  <si>
    <t>пр. Московский,  50</t>
  </si>
  <si>
    <t>ул. Первомайская,  3А</t>
  </si>
  <si>
    <t>ул. Красная,  5</t>
  </si>
  <si>
    <t>ул. Остинская,  54Б</t>
  </si>
  <si>
    <t>пр. Победы,  6</t>
  </si>
  <si>
    <t>ул. Сталеваров  44</t>
  </si>
  <si>
    <t>б.Доменщиков, 32</t>
  </si>
  <si>
    <t>б. Доменщиков, 32</t>
  </si>
  <si>
    <t>б. Доменщиков, 39</t>
  </si>
  <si>
    <t>Вологодское региональное отделение политической партии "Либерально-демократическая партия России"</t>
  </si>
  <si>
    <t>г. Череповец, ул. Ленина дом 149</t>
  </si>
  <si>
    <t>Управление Министерства внутренних дел Российской Федерации по городу Череповцу</t>
  </si>
  <si>
    <t>г. Череповец, ул. Центральная, д.3, кв. 2</t>
  </si>
  <si>
    <t>Открытое акционерное общество "Череповецгаз"</t>
  </si>
  <si>
    <t>3.Перечень зданий и помещений по виду закрепления. Безвозмездное пользование.</t>
  </si>
  <si>
    <t>баня на 6 человек</t>
  </si>
  <si>
    <t>водозаборное сооружение с насосной и хлораторной</t>
  </si>
  <si>
    <t>водозаборное сооружение №1</t>
  </si>
  <si>
    <t>водоочистная установка Струя-100</t>
  </si>
  <si>
    <t>гараж</t>
  </si>
  <si>
    <t>жилой дом</t>
  </si>
  <si>
    <t>здание - ледник овощехранилище</t>
  </si>
  <si>
    <t>здание бани</t>
  </si>
  <si>
    <t>здание гаража на две пожарные машины</t>
  </si>
  <si>
    <t>здание дизельной подстанции</t>
  </si>
  <si>
    <t>здание клуба-столовой</t>
  </si>
  <si>
    <t>здание корпуса для преподавателей</t>
  </si>
  <si>
    <t>здание котельной</t>
  </si>
  <si>
    <t>здание кухни с обеденным залом</t>
  </si>
  <si>
    <t>здание медицинского корпуса</t>
  </si>
  <si>
    <t>здание насосной для перекачки мазута</t>
  </si>
  <si>
    <t>здание склада спортинвентаря</t>
  </si>
  <si>
    <t>здание спального корпуса № 1</t>
  </si>
  <si>
    <t>здание спального корпуса № 2</t>
  </si>
  <si>
    <t>здание спального корпуса № 3</t>
  </si>
  <si>
    <t>здание спального корпуса № 4</t>
  </si>
  <si>
    <t>здание спального корпуса № 5</t>
  </si>
  <si>
    <t>здание хозяйственного корпуса с котельной</t>
  </si>
  <si>
    <t>здание школы</t>
  </si>
  <si>
    <t>медпункт</t>
  </si>
  <si>
    <t>общежитие для обслуживающего персонала №1</t>
  </si>
  <si>
    <t>общежитие для обслуживающего персонала №2</t>
  </si>
  <si>
    <t>пожарное депо</t>
  </si>
  <si>
    <t>спальный корпус №1</t>
  </si>
  <si>
    <t>спальный корпус №2</t>
  </si>
  <si>
    <t>спальный корпус №3</t>
  </si>
  <si>
    <t>спальный корпус №4</t>
  </si>
  <si>
    <t>спальный корпус №5</t>
  </si>
  <si>
    <t>спальный корпус №6</t>
  </si>
  <si>
    <t>спальный корпус №7</t>
  </si>
  <si>
    <t>спальный корпус №8</t>
  </si>
  <si>
    <t>спальный корпус №9</t>
  </si>
  <si>
    <t>спальный корпус №10</t>
  </si>
  <si>
    <t>спальный корпус №11</t>
  </si>
  <si>
    <t>станция биологической очистки сточных вод</t>
  </si>
  <si>
    <t>хозяйственный корпус</t>
  </si>
  <si>
    <t>Автономная некоммерческая организация по оказанию услуг детского оздоровления "Содружество"</t>
  </si>
  <si>
    <t>Итого</t>
  </si>
  <si>
    <t>Череповецкий р-н, Николо-Раменский  с/с, в районе  д .Харламовская</t>
  </si>
  <si>
    <t>С. Воскресенское, ул. Совхозная</t>
  </si>
  <si>
    <t>ВО организация помощи семьям "Будущее есть"</t>
  </si>
  <si>
    <t>ул. Устюженская, д. 16</t>
  </si>
  <si>
    <t>БПОУ ВО "Череповецкий мед.колледж им. Н.М. Амосова"</t>
  </si>
  <si>
    <t>ул. Металлургов, д. 38</t>
  </si>
  <si>
    <t xml:space="preserve">г.Череповец, ул. Центральная, д.5 </t>
  </si>
  <si>
    <t>ФГУП "Почта России"</t>
  </si>
  <si>
    <t>УМВД России</t>
  </si>
  <si>
    <t>ул. Юбилейная, д. 21</t>
  </si>
  <si>
    <t>Управление пенсионного фонда РФ по г. Череповцу</t>
  </si>
  <si>
    <t>ул. Краснодонцев</t>
  </si>
  <si>
    <t>нежилое помещение (гаражный бокс)</t>
  </si>
  <si>
    <t>МЭРИЯ ГОРОДА ЧЕРЕПОВЦА</t>
  </si>
  <si>
    <t>КОМИТЕТ ПО УПРАВЛЕНИЮ ИМУЩЕСТВОМ ГОРОДА ЧЕРЕПОВЦА</t>
  </si>
  <si>
    <t xml:space="preserve">РЕЕСТР </t>
  </si>
  <si>
    <t xml:space="preserve">МУНИЦИПАЛЬНОГО ИМУЩЕСТВА </t>
  </si>
  <si>
    <t>ГОРОДА ЧЕРЕПОВЦА</t>
  </si>
  <si>
    <t>НА 31.12.2019</t>
  </si>
  <si>
    <t>СОДЕРЖАНИЕ</t>
  </si>
  <si>
    <t>1. Перечень организаций, использующих имущество на праве  оперативного управления.</t>
  </si>
  <si>
    <t>2. Перечень организаций, использующих имущество на праве  хозяйственного ведения.</t>
  </si>
  <si>
    <t>3. Перечень организаций, использующих имущество на праве  безвозмездного пользования.</t>
  </si>
  <si>
    <t>4. Перечень организаций с долей города в уставном капитале</t>
  </si>
  <si>
    <t>5. Сводные данные по договорам аренды нежилых помещений</t>
  </si>
  <si>
    <t>6. Перечень объектов, незавершенных строительством и не строящихся, по состоянию на 31.12.2019</t>
  </si>
  <si>
    <t>7. Сводные данные по подразделам реестра</t>
  </si>
  <si>
    <t>Правообладатель</t>
  </si>
  <si>
    <t>Балансовая стоимость, руб.</t>
  </si>
  <si>
    <t>Остаточная стоимость, руб.</t>
  </si>
  <si>
    <t>Здания, помещения</t>
  </si>
  <si>
    <t>Сооружения</t>
  </si>
  <si>
    <t>Здания, помещения, сооружения</t>
  </si>
  <si>
    <t>Транспортные средства</t>
  </si>
  <si>
    <t>Движимое имущество балансовой стоимостью более 50 тыс. руб. и особо ценное имущество</t>
  </si>
  <si>
    <t>Движимое имущество балансовой стоимостью менее 50 тыс. руб.</t>
  </si>
  <si>
    <t>Земельные участки</t>
  </si>
  <si>
    <t>Кол-во (ед.)</t>
  </si>
  <si>
    <t>МБУК "Городской культурно-досуговый центр "Единение"</t>
  </si>
  <si>
    <t>МБУК "Объединение библиотек"</t>
  </si>
  <si>
    <t>МАУ "Камерный театр"</t>
  </si>
  <si>
    <t>МБУК "Дворец химиков"</t>
  </si>
  <si>
    <t>МБУК "Череповецкое музейное объединение"</t>
  </si>
  <si>
    <t>МБУК "Городское филармоническое собрание"</t>
  </si>
  <si>
    <t>МБУК "Дворец металлургов"</t>
  </si>
  <si>
    <t>МБУК "Дворец культуры "Строитель" им. Д.Н.Мамлеева</t>
  </si>
  <si>
    <t>МБУК "Детский музыкальный театр"</t>
  </si>
  <si>
    <t>МБУ ДО "Детская художественная школа № 1"</t>
  </si>
  <si>
    <t>МБУ ДО "Детская школа искусств"</t>
  </si>
  <si>
    <t>МАУ ДО "Детская школа искусств "Гармония"</t>
  </si>
  <si>
    <t>МБУ ДО "Детская музыкальная школа № 1 им. Колесникова Е.А."</t>
  </si>
  <si>
    <t>МБУ ДО "Дом детства и юношества "Дом знаний""</t>
  </si>
  <si>
    <t>МКУ "Центр по обслуживанию учреждений сферы "Культура"</t>
  </si>
  <si>
    <t>МАУ "Ледовый дворец"</t>
  </si>
  <si>
    <t>МАУ "Спортивный клуб Череповец"</t>
  </si>
  <si>
    <t>МАУ ДО "Детско-юношеская спортивная школа боевых искусств"</t>
  </si>
  <si>
    <t>МАУ ДО "Детско-юношеская спортивная школа № 1"</t>
  </si>
  <si>
    <t>МАУ "Спортивная школа олимпийского резерва по волейболу"</t>
  </si>
  <si>
    <t>МАУ "Спортивная школа № 4"</t>
  </si>
  <si>
    <t>МАУ ДО "Детско-юношеская спортивная школа № 9 по конному спорту"</t>
  </si>
  <si>
    <t>МАУ "Спортивная школа № 3"</t>
  </si>
  <si>
    <t>МБУ "Центр муниципальных информационных ресурсов и технологий"</t>
  </si>
  <si>
    <t>МБУ "Спасательная служба"</t>
  </si>
  <si>
    <t>МАУ "Центр социального питания"</t>
  </si>
  <si>
    <t>МКУ "Череповецкий молодежный центр"</t>
  </si>
  <si>
    <t>МБУ "Многофункциональный центр организации предоставления государственных и муниципальных услуг в г. Череповце"</t>
  </si>
  <si>
    <t>МКУ "Центр комплексного обслуживания"</t>
  </si>
  <si>
    <t>МКУ "Информационное мониторинговое агентство "Череповец"</t>
  </si>
  <si>
    <t>МКАУ "Череповецкий центр хранения документации"</t>
  </si>
  <si>
    <t>МКУ "Управление капитального строительства и ремонтов"</t>
  </si>
  <si>
    <t>МКУ "Центр по защите населения и территорий от чрезвычайных ситуаций"</t>
  </si>
  <si>
    <t>МКУ "Финансово-бухгалтерский центр"</t>
  </si>
  <si>
    <t>Департамент жилищно-коммунального хозяйства мэрии</t>
  </si>
  <si>
    <t>Контрольно-счетная палата г. Череповца</t>
  </si>
  <si>
    <t>Финансовое управление мэрии города Череповца</t>
  </si>
  <si>
    <t>Череповецкая городская Дума</t>
  </si>
  <si>
    <t>Управление по делам культуры мэрии города Череповца</t>
  </si>
  <si>
    <t>Управление образования мэрии города Череповца</t>
  </si>
  <si>
    <t>Управление архитектуры и градостроительства мэрии города Череповца</t>
  </si>
  <si>
    <t>Комитет по физической культуре и спорту мэрии города Череповца</t>
  </si>
  <si>
    <t>Мэрия города Череповца</t>
  </si>
  <si>
    <t>Комитет по управлению имуществом г.Череповца</t>
  </si>
  <si>
    <t>МАОУ ДО "Детский технопарк "Кванториум"</t>
  </si>
  <si>
    <t>МАДОУ "Детский сад № 109"</t>
  </si>
  <si>
    <t>МАДОУ "Детский сад № 8"</t>
  </si>
  <si>
    <t>МАДОУ "Детский сад № 15"</t>
  </si>
  <si>
    <t>МАОУ "Общеобразовательный лицей "АМТЭК"</t>
  </si>
  <si>
    <t>МАДОУ "Детский сад № 33"</t>
  </si>
  <si>
    <t>МАОУ "Центр образования № 12"</t>
  </si>
  <si>
    <t>МАОУ "Средняя общеобразовательная школа № 21 с углубленным изучением отдельных предметов"</t>
  </si>
  <si>
    <t>МАОУ "Cредняя общеобразовательная школа № 26 с углубленным изучением отдельных предметов"</t>
  </si>
  <si>
    <t>МБОУ "Средняя общеобразовательная школа № 18"</t>
  </si>
  <si>
    <t>МАДОУ "Детский сад № 110"</t>
  </si>
  <si>
    <t>МБДОУ "Детский сад № 55"</t>
  </si>
  <si>
    <t>МБОУ "Средняя общеобразовательная школа № 27"</t>
  </si>
  <si>
    <t>МБДОУ "Детский сад № 71"</t>
  </si>
  <si>
    <t>МАДОУ "Детский сад № 111"</t>
  </si>
  <si>
    <t>МБДОУ "Детский сад № 80"</t>
  </si>
  <si>
    <t>МАДОУ "Детский сад № 124"</t>
  </si>
  <si>
    <t>МАДОУ "Детский сад № 125"</t>
  </si>
  <si>
    <t>МБДОУ "Детский сад № 1"</t>
  </si>
  <si>
    <t>МБДОУ "Детский сад № 86"</t>
  </si>
  <si>
    <t>МБДОУ "Детский сад № 113"</t>
  </si>
  <si>
    <t>МАОУ "Средняя общеобразовательная школа № 9 с углубленным изучением отдельных предметов"</t>
  </si>
  <si>
    <t>МБОУ "Средняя общеобразовательная школа № 3 имени А.А. Потапова"</t>
  </si>
  <si>
    <t>МАДОУ "Детский сад № 104"</t>
  </si>
  <si>
    <t>МАДОУ "Детский сад № 46 "</t>
  </si>
  <si>
    <t>МБДОУ "Детский сад № 85"</t>
  </si>
  <si>
    <t>МАОУ "Средняя общеобразовательная школа № 31"</t>
  </si>
  <si>
    <t>МБДОУ "Детский сад № 6"</t>
  </si>
  <si>
    <t>МБДОУ "Детский сад № 7"</t>
  </si>
  <si>
    <t>МБДОУ "Детский сад № 59"</t>
  </si>
  <si>
    <t>МАДОУ "Детский сад № 19"</t>
  </si>
  <si>
    <t>МБОУ "Средняя общеобразовательная школа № 16"</t>
  </si>
  <si>
    <t>МАДОУ "Детский сад  № 114"</t>
  </si>
  <si>
    <t>МАДОУ "Детский сад № 131"</t>
  </si>
  <si>
    <t>МБДОУ "Детский сад № 21"</t>
  </si>
  <si>
    <t>МАОУ "Средняя общеобразовательная школа № 7"</t>
  </si>
  <si>
    <t>МАОУ "Средняя общеобразовательная школа № 30"</t>
  </si>
  <si>
    <t>МАОУ "Средняя общеобразовательная школа № 19"</t>
  </si>
  <si>
    <t>МБДОУ "Детский сад № 62"</t>
  </si>
  <si>
    <t>МБДОУ "Детский сад № 92"</t>
  </si>
  <si>
    <t>МАДОУ "Детский сад № 78"</t>
  </si>
  <si>
    <t>МАДОУ "Детский сад № 36"</t>
  </si>
  <si>
    <t>МАОУ "Средняя общеобразовательная школа № 17"</t>
  </si>
  <si>
    <t>МБДОУ "Детский сад № 122"</t>
  </si>
  <si>
    <t>МБДОУ "Детский сад № 103"</t>
  </si>
  <si>
    <t>МАДОУ "Детский сад № 13"</t>
  </si>
  <si>
    <t>МБОУ "Средняя общеобразовательная школа № 15"</t>
  </si>
  <si>
    <t>МАОУ "Средняя общеобразовательная школа № 5 им.Е.А.Поромонова"</t>
  </si>
  <si>
    <t>МБОУ ДО "Дворец детского и юношеского творчества имени А.А.Алексеевой"</t>
  </si>
  <si>
    <t>МБОУ "Образовательный центр № 11"</t>
  </si>
  <si>
    <t>152033309,23</t>
  </si>
  <si>
    <t>94731481,67</t>
  </si>
  <si>
    <t>МБОУ "Средняя общеобразовательная школа № 22"</t>
  </si>
  <si>
    <t>МБОУ "Женская гуманитарная гимназия"</t>
  </si>
  <si>
    <t>МБДОУ "Детский сад № 75"</t>
  </si>
  <si>
    <t>МАДОУ "Детский сад № 130"</t>
  </si>
  <si>
    <t>МБОУ ДО "Центр дополнительного образования детей"</t>
  </si>
  <si>
    <t>МБДОУ "Детский сад № 16"</t>
  </si>
  <si>
    <t>МАДОУ "Детский сад № 121"</t>
  </si>
  <si>
    <t>МБОУ "Средняя общеобразовательная школа № 2"</t>
  </si>
  <si>
    <t>МАОУ "Начальная общеобразовательная школа № 43"</t>
  </si>
  <si>
    <t>МБДОУ "Детский сад № 29"</t>
  </si>
  <si>
    <t>МАДОУ "Детский сад № 38"</t>
  </si>
  <si>
    <t>МБОУ "Общеобразовательная школа для обучающихся с ограниченными возможностями здоровья № 35"</t>
  </si>
  <si>
    <t>МАОУ "Средняя общеобразовательная школа № 6"</t>
  </si>
  <si>
    <t>МАОУ "Средняя общеобразовательная школа № 4"</t>
  </si>
  <si>
    <t>МАОУ "Средняя общеобразовательная школа № 25"</t>
  </si>
  <si>
    <t>МАДОУ "Детский сад № 63"</t>
  </si>
  <si>
    <t>МАДОУ "Детский сад № 98"</t>
  </si>
  <si>
    <t>МБДОУ "Детский сад № 93"</t>
  </si>
  <si>
    <t>МБДОУ "Детский сад № 72"</t>
  </si>
  <si>
    <t>МБДОУ "Детский сад № 12"</t>
  </si>
  <si>
    <t>МАДОУ "Детский сад № 65"</t>
  </si>
  <si>
    <t>МАДОУ "Детский сад № 106"</t>
  </si>
  <si>
    <t>МАОУ "Средняя общеобразовательная школа № 24"</t>
  </si>
  <si>
    <t>82739458,92</t>
  </si>
  <si>
    <t>53263014,51</t>
  </si>
  <si>
    <t>31079015,52</t>
  </si>
  <si>
    <t>16198014,54</t>
  </si>
  <si>
    <t>5532538,37</t>
  </si>
  <si>
    <t>2231981,97</t>
  </si>
  <si>
    <t>11294887,03</t>
  </si>
  <si>
    <t>34833018,00</t>
  </si>
  <si>
    <t>МБДОУ "Детский сад № 24"</t>
  </si>
  <si>
    <t>МАДОУ "Детский сад № 60"</t>
  </si>
  <si>
    <t>МАОУ "Средняя общеобразовательная школа № 1 имени Максима Горького"</t>
  </si>
  <si>
    <t>МБДОУ "Детский сад № 118"</t>
  </si>
  <si>
    <t>МКУ "Центр по обслуживанию учреждений сферы Образование"</t>
  </si>
  <si>
    <t>МБОУ ДО "Центр детского творчества и методического обеспечения"</t>
  </si>
  <si>
    <t>МБДОУ "Детский сад № 112"</t>
  </si>
  <si>
    <t>МБДОУ "Детский сад № 97"</t>
  </si>
  <si>
    <t>МБДОУ "Детский сад № 76"</t>
  </si>
  <si>
    <t>МАДОУ "Детский сад № 77 "</t>
  </si>
  <si>
    <t>МБДОУ "Детский сад № 3"</t>
  </si>
  <si>
    <t>28694333,81</t>
  </si>
  <si>
    <t>23679023,93</t>
  </si>
  <si>
    <t>1176776,35</t>
  </si>
  <si>
    <t>МАДОУ "Детский сад № 129"</t>
  </si>
  <si>
    <t>МБОУ "Центр образования № 44"</t>
  </si>
  <si>
    <t>МАДОУ "Детский сад № 119"</t>
  </si>
  <si>
    <t>МАОУ "Средняя общеобразовательная школа № 28"</t>
  </si>
  <si>
    <t>104078636,19</t>
  </si>
  <si>
    <t>70405319,65</t>
  </si>
  <si>
    <t>43144137,12</t>
  </si>
  <si>
    <t>25465815,71</t>
  </si>
  <si>
    <t>7647586,75</t>
  </si>
  <si>
    <t>3595127,81</t>
  </si>
  <si>
    <t>21674,93</t>
  </si>
  <si>
    <t>МБОУ "Средняя общеобразовательная школа № 20"</t>
  </si>
  <si>
    <t>МАДОУ "Детский сад № 116"</t>
  </si>
  <si>
    <t>МБДОУ "Детский сад № 123"</t>
  </si>
  <si>
    <t>МБДОУ "Детский сад № 102"</t>
  </si>
  <si>
    <t>МАОУ "Средняя общеобразовательная школа № 40"</t>
  </si>
  <si>
    <t>МАОУ "Средняя общеобразовательная школа № 34"</t>
  </si>
  <si>
    <t>МБОУ "Образовательный центр № 36"</t>
  </si>
  <si>
    <t>МАДОУ "Детский сад № 9"</t>
  </si>
  <si>
    <t>МАОУ "Центр образования № 29"</t>
  </si>
  <si>
    <t>МАДОУ "Детский сад № 26"</t>
  </si>
  <si>
    <t>МАОУ "Средняя общеобразовательная школа № 14"</t>
  </si>
  <si>
    <t>МАДОУ "Детский сад № 23"</t>
  </si>
  <si>
    <t>МБДОУ "Детский сад № 64"</t>
  </si>
  <si>
    <t>МАДОУ "Детский сад № 115"</t>
  </si>
  <si>
    <t>МАДОУ "Детский сад № 127"</t>
  </si>
  <si>
    <t>95275646,76</t>
  </si>
  <si>
    <t>МБДОУ "Детский сад № 81"</t>
  </si>
  <si>
    <t>МБДОУ "Детский сад № 107"</t>
  </si>
  <si>
    <t>МАОУ "Средняя общеобразовательная школа № 33"</t>
  </si>
  <si>
    <t>МАОУ "Средняя общеобразовательная школа № 13"</t>
  </si>
  <si>
    <t>МБОУ "Центр образования № 32"</t>
  </si>
  <si>
    <t>МАОУ "Начальная общеобразовательная школа № 41"</t>
  </si>
  <si>
    <t>МАДОУ "Детский сад № 10"</t>
  </si>
  <si>
    <t>МАДОУ "Детский сад № 132"</t>
  </si>
  <si>
    <t>МАОУ "Начальная общеобразовательная школа № 39"</t>
  </si>
  <si>
    <t>100820329,55</t>
  </si>
  <si>
    <t>70003405,19</t>
  </si>
  <si>
    <t>410038,57</t>
  </si>
  <si>
    <t>12621508,57</t>
  </si>
  <si>
    <t>38672,78</t>
  </si>
  <si>
    <t>МАДОУ "Детский сад № 4"</t>
  </si>
  <si>
    <t>МАДОУ "Детский сад № 83"</t>
  </si>
  <si>
    <t>МБДОУ "Детский сад № 128"</t>
  </si>
  <si>
    <t>МБДОУ "Детский сад № 90"</t>
  </si>
  <si>
    <t>МАОУ "Средняя общеобразовательная школа № 10 с углубленным изучением отдельных предметов"</t>
  </si>
  <si>
    <t>МБДОУ "Детский сад № 126"</t>
  </si>
  <si>
    <t>МАДОУ "Детский сад № 37"</t>
  </si>
  <si>
    <t>МБОУ "Специальная (коррекционная) общеобразовательная школа № 38"</t>
  </si>
  <si>
    <t>МБОУ Центр образования имени И.А. Милютина</t>
  </si>
  <si>
    <t>МАДОУ "Детский сад № 5"</t>
  </si>
  <si>
    <t>МКУ "Центр эксплуатационно-технического сервисного обслуживания"</t>
  </si>
  <si>
    <t>Итого:</t>
  </si>
  <si>
    <t>МУП "Теплоэнергия"</t>
  </si>
  <si>
    <t>МУП "Аквапарк "Радужный"</t>
  </si>
  <si>
    <t>МУП "Специализированная ритуальная служба"</t>
  </si>
  <si>
    <t>МУП "Череповецкая автоколонна №1456"</t>
  </si>
  <si>
    <t>МТПП "Фармация"</t>
  </si>
  <si>
    <t>МУП "Банно-прачечное хозяйство"</t>
  </si>
  <si>
    <t>МУП "Электросвет"</t>
  </si>
  <si>
    <t>МУП "Санаторий "АДОНИС"</t>
  </si>
  <si>
    <t>ЧМП "Спецавтотранс"</t>
  </si>
  <si>
    <t>МУП "Электротранс"</t>
  </si>
  <si>
    <t>МУП "Водоканал"</t>
  </si>
  <si>
    <t>МУП "Электросеть"</t>
  </si>
  <si>
    <t>4. Перечень организаций с долей города в уставных капиталах</t>
  </si>
  <si>
    <t>Наименование</t>
  </si>
  <si>
    <t>Уставный          капитал</t>
  </si>
  <si>
    <t>Доля города в руб./ в %</t>
  </si>
  <si>
    <t>АО "Газпром газораспределение Вологда"</t>
  </si>
  <si>
    <t>26 676,00р.</t>
  </si>
  <si>
    <t>5,00р./ 0,02%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</si>
  <si>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</si>
  <si>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Данные</t>
  </si>
  <si>
    <t xml:space="preserve">Общее количество договоров аренды              </t>
  </si>
  <si>
    <t xml:space="preserve">Общая площадь, сдаваемых в аренду помещений, кв.м                </t>
  </si>
  <si>
    <t xml:space="preserve">в том числе площадь подвалов, кв.м             </t>
  </si>
  <si>
    <t xml:space="preserve">Количество договоров аренды заключенных на встроенно-пристроенные помещения        </t>
  </si>
  <si>
    <t>Площадь, сдаваемых в аренду встроенно-пристроенных помещений, кв.м.</t>
  </si>
  <si>
    <t xml:space="preserve">в том числе площадь подвалов, кв.м.            </t>
  </si>
  <si>
    <t xml:space="preserve">Количество договоров аренды на места общего пользования          </t>
  </si>
  <si>
    <t xml:space="preserve">Площадь сдаваемых в аренду мест общего пользования, кв.м.        </t>
  </si>
  <si>
    <t>6. Перечень объектов, незавершенных строительством</t>
  </si>
  <si>
    <t>и не строящихся, по состоянию на 31.12.2019</t>
  </si>
  <si>
    <t>Количество</t>
  </si>
  <si>
    <t>Застройщик</t>
  </si>
  <si>
    <t>Площадка складирования остатков сточных вод</t>
  </si>
  <si>
    <t>МУП «Водоканал»</t>
  </si>
  <si>
    <t>Объект незавершенного строительства (конно-спортивный комплекс)</t>
  </si>
  <si>
    <t>Решение Череповецкого городского суда Вологодской области от 07.12.17 № 2-6010/2017</t>
  </si>
  <si>
    <t>подраздел транспортные средства</t>
  </si>
  <si>
    <t>Количество, шт.</t>
  </si>
  <si>
    <t>Стоимость, тыс. руб.</t>
  </si>
  <si>
    <t>Балансовая стоимость, тыс.руб.</t>
  </si>
  <si>
    <t>Остаточная стоимость, тыс. руб.</t>
  </si>
  <si>
    <t xml:space="preserve">Всего, </t>
  </si>
  <si>
    <t>в том числе</t>
  </si>
  <si>
    <t>Оперативное управление</t>
  </si>
  <si>
    <t>Хозяйственное ведение</t>
  </si>
  <si>
    <t xml:space="preserve">Казна </t>
  </si>
  <si>
    <t>подраздел основные средства балансовой стоимостью свыше 50 тыс.руб. и особо ценное имущество</t>
  </si>
  <si>
    <t>подраздел сооружения</t>
  </si>
  <si>
    <t>подразделы здания, помещения</t>
  </si>
  <si>
    <t>подраздел муниципальный жилищный фонд</t>
  </si>
  <si>
    <t>Общее кол-во, ед.</t>
  </si>
  <si>
    <t>Общая площадь, кв.м.</t>
  </si>
  <si>
    <t>226 856,82</t>
  </si>
  <si>
    <t>630 794,06</t>
  </si>
  <si>
    <t>подраздел земельные участки</t>
  </si>
  <si>
    <t>Балансовая стоимость, тыс. руб.</t>
  </si>
  <si>
    <t>7 313 212,43</t>
  </si>
  <si>
    <t>Постоянное бессрочное пользование</t>
  </si>
  <si>
    <t>4 756 834,82</t>
  </si>
  <si>
    <t>2 556 377,61</t>
  </si>
  <si>
    <t>подраздел движимое имущество казны,стоимостью менее 50 тыс.руб.</t>
  </si>
  <si>
    <t>2. Перечень организаций, использующих имущество на праве  хозяйственного 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</si>
</sst>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8" formatCode="_-* #,##0.0_р_._-;\-* #,##0.0_р_._-;_-* &quot;-&quot;??_р_._-;_-@_-"/>
    <numFmt numFmtId="169" formatCode="#,##0.00_р_."/>
    <numFmt numFmtId="170" formatCode="0.00;[Red]0.00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</font>
    <font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ourier New"/>
      <family val="3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18" fillId="0" borderId="0"/>
  </cellStyleXfs>
  <cellXfs count="231">
    <xf numFmtId="0" fontId="0" fillId="0" borderId="0" xfId="0"/>
    <xf numFmtId="0" fontId="2" fillId="0" borderId="2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4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0" xfId="0" applyFont="1"/>
    <xf numFmtId="0" fontId="6" fillId="0" borderId="7" xfId="0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left" wrapText="1"/>
    </xf>
    <xf numFmtId="4" fontId="11" fillId="2" borderId="1" xfId="0" applyNumberFormat="1" applyFont="1" applyFill="1" applyBorder="1" applyAlignment="1">
      <alignment horizontal="right" wrapText="1"/>
    </xf>
    <xf numFmtId="4" fontId="12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2" borderId="1" xfId="0" applyNumberFormat="1" applyFont="1" applyFill="1" applyBorder="1" applyAlignment="1">
      <alignment horizontal="right" wrapText="1"/>
    </xf>
    <xf numFmtId="4" fontId="11" fillId="2" borderId="1" xfId="0" applyNumberFormat="1" applyFont="1" applyFill="1" applyBorder="1" applyAlignment="1">
      <alignment horizontal="right" wrapText="1"/>
    </xf>
    <xf numFmtId="3" fontId="11" fillId="2" borderId="1" xfId="0" applyNumberFormat="1" applyFont="1" applyFill="1" applyBorder="1" applyAlignment="1">
      <alignment horizontal="right" wrapText="1"/>
    </xf>
    <xf numFmtId="2" fontId="11" fillId="2" borderId="1" xfId="0" applyNumberFormat="1" applyFont="1" applyFill="1" applyBorder="1" applyAlignment="1">
      <alignment horizontal="left" wrapText="1"/>
    </xf>
    <xf numFmtId="2" fontId="13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right" wrapText="1"/>
    </xf>
    <xf numFmtId="4" fontId="11" fillId="2" borderId="2" xfId="0" applyNumberFormat="1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right" wrapText="1"/>
    </xf>
    <xf numFmtId="0" fontId="11" fillId="2" borderId="2" xfId="0" applyNumberFormat="1" applyFont="1" applyFill="1" applyBorder="1" applyAlignment="1">
      <alignment horizontal="right" wrapText="1"/>
    </xf>
    <xf numFmtId="0" fontId="14" fillId="2" borderId="0" xfId="0" applyFont="1" applyFill="1" applyAlignment="1">
      <alignment horizontal="right"/>
    </xf>
    <xf numFmtId="4" fontId="11" fillId="2" borderId="2" xfId="0" applyNumberFormat="1" applyFont="1" applyFill="1" applyBorder="1" applyAlignment="1">
      <alignment horizontal="right" wrapText="1"/>
    </xf>
    <xf numFmtId="3" fontId="11" fillId="2" borderId="2" xfId="0" applyNumberFormat="1" applyFont="1" applyFill="1" applyBorder="1" applyAlignment="1">
      <alignment horizontal="right" wrapText="1"/>
    </xf>
    <xf numFmtId="2" fontId="13" fillId="2" borderId="2" xfId="0" applyNumberFormat="1" applyFont="1" applyFill="1" applyBorder="1" applyAlignment="1">
      <alignment horizontal="right" wrapText="1"/>
    </xf>
    <xf numFmtId="0" fontId="13" fillId="2" borderId="1" xfId="0" applyFont="1" applyFill="1" applyBorder="1" applyAlignment="1">
      <alignment wrapText="1"/>
    </xf>
    <xf numFmtId="0" fontId="14" fillId="2" borderId="1" xfId="0" applyFont="1" applyFill="1" applyBorder="1"/>
    <xf numFmtId="2" fontId="13" fillId="2" borderId="1" xfId="0" applyNumberFormat="1" applyFont="1" applyFill="1" applyBorder="1" applyAlignment="1">
      <alignment wrapText="1"/>
    </xf>
    <xf numFmtId="2" fontId="13" fillId="2" borderId="1" xfId="3" applyNumberFormat="1" applyFont="1" applyFill="1" applyBorder="1" applyAlignment="1">
      <alignment horizontal="right" wrapText="1"/>
    </xf>
    <xf numFmtId="2" fontId="12" fillId="2" borderId="1" xfId="0" applyNumberFormat="1" applyFont="1" applyFill="1" applyBorder="1" applyAlignment="1">
      <alignment horizontal="right"/>
    </xf>
    <xf numFmtId="2" fontId="11" fillId="2" borderId="1" xfId="0" applyNumberFormat="1" applyFont="1" applyFill="1" applyBorder="1" applyAlignment="1">
      <alignment horizontal="right" wrapText="1"/>
    </xf>
    <xf numFmtId="2" fontId="13" fillId="2" borderId="1" xfId="0" applyNumberFormat="1" applyFont="1" applyFill="1" applyBorder="1" applyAlignment="1" applyProtection="1">
      <alignment horizontal="right" wrapText="1"/>
    </xf>
    <xf numFmtId="2" fontId="12" fillId="2" borderId="1" xfId="0" applyNumberFormat="1" applyFont="1" applyFill="1" applyBorder="1" applyAlignment="1">
      <alignment horizontal="right" wrapText="1"/>
    </xf>
    <xf numFmtId="4" fontId="11" fillId="2" borderId="1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right"/>
    </xf>
    <xf numFmtId="2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right" wrapText="1"/>
    </xf>
    <xf numFmtId="0" fontId="14" fillId="2" borderId="0" xfId="0" applyFont="1" applyFill="1"/>
    <xf numFmtId="4" fontId="13" fillId="2" borderId="1" xfId="0" applyNumberFormat="1" applyFont="1" applyFill="1" applyBorder="1" applyAlignment="1">
      <alignment horizontal="right" wrapText="1"/>
    </xf>
    <xf numFmtId="4" fontId="13" fillId="2" borderId="1" xfId="0" applyNumberFormat="1" applyFont="1" applyFill="1" applyBorder="1" applyAlignment="1">
      <alignment wrapText="1"/>
    </xf>
    <xf numFmtId="4" fontId="13" fillId="2" borderId="1" xfId="0" applyNumberFormat="1" applyFont="1" applyFill="1" applyBorder="1" applyAlignment="1" applyProtection="1">
      <alignment wrapText="1"/>
    </xf>
    <xf numFmtId="2" fontId="14" fillId="2" borderId="1" xfId="0" applyNumberFormat="1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right" wrapText="1"/>
    </xf>
    <xf numFmtId="2" fontId="14" fillId="2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wrapText="1"/>
    </xf>
    <xf numFmtId="0" fontId="14" fillId="2" borderId="0" xfId="0" applyFont="1" applyFill="1" applyAlignment="1">
      <alignment wrapText="1"/>
    </xf>
    <xf numFmtId="4" fontId="14" fillId="2" borderId="0" xfId="0" applyNumberFormat="1" applyFont="1" applyFill="1" applyAlignment="1">
      <alignment wrapText="1"/>
    </xf>
    <xf numFmtId="4" fontId="12" fillId="2" borderId="1" xfId="0" applyNumberFormat="1" applyFont="1" applyFill="1" applyBorder="1" applyAlignment="1">
      <alignment wrapText="1"/>
    </xf>
    <xf numFmtId="2" fontId="13" fillId="2" borderId="1" xfId="0" applyNumberFormat="1" applyFont="1" applyFill="1" applyBorder="1" applyAlignment="1" applyProtection="1">
      <alignment wrapText="1"/>
    </xf>
    <xf numFmtId="0" fontId="11" fillId="2" borderId="1" xfId="0" applyFont="1" applyFill="1" applyBorder="1" applyAlignment="1" applyProtection="1">
      <alignment horizontal="right" wrapText="1"/>
    </xf>
    <xf numFmtId="0" fontId="11" fillId="2" borderId="1" xfId="0" applyFont="1" applyFill="1" applyBorder="1" applyAlignment="1">
      <alignment horizontal="right" wrapText="1"/>
    </xf>
    <xf numFmtId="2" fontId="11" fillId="2" borderId="1" xfId="0" applyNumberFormat="1" applyFont="1" applyFill="1" applyBorder="1" applyAlignment="1" applyProtection="1">
      <alignment horizontal="right" wrapText="1"/>
    </xf>
    <xf numFmtId="4" fontId="11" fillId="2" borderId="1" xfId="0" applyNumberFormat="1" applyFont="1" applyFill="1" applyBorder="1" applyAlignment="1" applyProtection="1">
      <alignment horizontal="right" wrapText="1"/>
    </xf>
    <xf numFmtId="0" fontId="11" fillId="2" borderId="2" xfId="0" applyFont="1" applyFill="1" applyBorder="1" applyAlignment="1">
      <alignment horizontal="left" wrapText="1"/>
    </xf>
    <xf numFmtId="0" fontId="12" fillId="2" borderId="2" xfId="0" applyFont="1" applyFill="1" applyBorder="1" applyAlignment="1">
      <alignment horizontal="right"/>
    </xf>
    <xf numFmtId="4" fontId="13" fillId="2" borderId="2" xfId="0" applyNumberFormat="1" applyFont="1" applyFill="1" applyBorder="1" applyAlignment="1">
      <alignment horizontal="right" wrapText="1"/>
    </xf>
    <xf numFmtId="0" fontId="13" fillId="2" borderId="1" xfId="0" applyFont="1" applyFill="1" applyBorder="1"/>
    <xf numFmtId="0" fontId="12" fillId="2" borderId="1" xfId="0" applyFont="1" applyFill="1" applyBorder="1"/>
    <xf numFmtId="0" fontId="15" fillId="2" borderId="1" xfId="0" applyFont="1" applyFill="1" applyBorder="1"/>
    <xf numFmtId="2" fontId="13" fillId="2" borderId="1" xfId="0" applyNumberFormat="1" applyFont="1" applyFill="1" applyBorder="1"/>
    <xf numFmtId="2" fontId="12" fillId="2" borderId="1" xfId="0" applyNumberFormat="1" applyFont="1" applyFill="1" applyBorder="1"/>
    <xf numFmtId="2" fontId="13" fillId="2" borderId="1" xfId="0" applyNumberFormat="1" applyFont="1" applyFill="1" applyBorder="1" applyAlignment="1" applyProtection="1">
      <alignment horizontal="right" wrapText="1"/>
      <protection locked="0"/>
    </xf>
    <xf numFmtId="0" fontId="13" fillId="2" borderId="1" xfId="4" applyFont="1" applyFill="1" applyBorder="1" applyAlignment="1">
      <alignment horizontal="right" wrapText="1"/>
    </xf>
    <xf numFmtId="4" fontId="13" fillId="2" borderId="1" xfId="0" applyNumberFormat="1" applyFont="1" applyFill="1" applyBorder="1" applyAlignment="1" applyProtection="1">
      <alignment horizontal="right" wrapText="1"/>
    </xf>
    <xf numFmtId="0" fontId="12" fillId="2" borderId="1" xfId="0" applyNumberFormat="1" applyFont="1" applyFill="1" applyBorder="1" applyAlignment="1">
      <alignment horizontal="right" wrapText="1"/>
    </xf>
    <xf numFmtId="2" fontId="14" fillId="2" borderId="0" xfId="0" applyNumberFormat="1" applyFont="1" applyFill="1" applyAlignment="1">
      <alignment horizontal="right"/>
    </xf>
    <xf numFmtId="2" fontId="14" fillId="2" borderId="0" xfId="0" applyNumberFormat="1" applyFont="1" applyFill="1" applyAlignment="1" applyProtection="1">
      <alignment horizontal="right"/>
    </xf>
    <xf numFmtId="43" fontId="13" fillId="2" borderId="1" xfId="1" applyFont="1" applyFill="1" applyBorder="1" applyAlignment="1">
      <alignment horizontal="right" wrapText="1"/>
    </xf>
    <xf numFmtId="43" fontId="13" fillId="2" borderId="1" xfId="5" applyFont="1" applyFill="1" applyBorder="1" applyAlignment="1">
      <alignment horizontal="right" wrapText="1"/>
    </xf>
    <xf numFmtId="168" fontId="16" fillId="2" borderId="1" xfId="1" applyNumberFormat="1" applyFont="1" applyFill="1" applyBorder="1" applyAlignment="1" applyProtection="1">
      <alignment horizontal="right"/>
    </xf>
    <xf numFmtId="4" fontId="11" fillId="2" borderId="0" xfId="0" applyNumberFormat="1" applyFont="1" applyFill="1" applyAlignment="1" applyProtection="1">
      <alignment horizontal="right"/>
    </xf>
    <xf numFmtId="4" fontId="11" fillId="2" borderId="1" xfId="0" applyNumberFormat="1" applyFont="1" applyFill="1" applyBorder="1" applyAlignment="1" applyProtection="1">
      <alignment horizontal="right"/>
    </xf>
    <xf numFmtId="0" fontId="13" fillId="2" borderId="1" xfId="0" applyFont="1" applyFill="1" applyBorder="1" applyAlignment="1">
      <alignment horizontal="right"/>
    </xf>
    <xf numFmtId="2" fontId="13" fillId="2" borderId="1" xfId="0" applyNumberFormat="1" applyFont="1" applyFill="1" applyBorder="1" applyAlignment="1">
      <alignment horizontal="right"/>
    </xf>
    <xf numFmtId="169" fontId="13" fillId="2" borderId="1" xfId="0" applyNumberFormat="1" applyFont="1" applyFill="1" applyBorder="1" applyAlignment="1">
      <alignment horizontal="right" wrapText="1"/>
    </xf>
    <xf numFmtId="4" fontId="11" fillId="2" borderId="1" xfId="0" applyNumberFormat="1" applyFont="1" applyFill="1" applyBorder="1" applyAlignment="1" applyProtection="1">
      <alignment horizontal="right"/>
      <protection locked="0"/>
    </xf>
    <xf numFmtId="0" fontId="13" fillId="2" borderId="1" xfId="0" applyNumberFormat="1" applyFont="1" applyFill="1" applyBorder="1" applyAlignment="1">
      <alignment horizontal="right" wrapText="1"/>
    </xf>
    <xf numFmtId="4" fontId="13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 applyProtection="1">
      <alignment horizontal="right" wrapText="1"/>
    </xf>
    <xf numFmtId="49" fontId="13" fillId="2" borderId="1" xfId="0" applyNumberFormat="1" applyFont="1" applyFill="1" applyBorder="1" applyAlignment="1">
      <alignment horizontal="right" wrapText="1"/>
    </xf>
    <xf numFmtId="2" fontId="12" fillId="2" borderId="0" xfId="0" applyNumberFormat="1" applyFont="1" applyFill="1" applyBorder="1" applyAlignment="1">
      <alignment horizontal="right" wrapText="1"/>
    </xf>
    <xf numFmtId="0" fontId="13" fillId="2" borderId="1" xfId="0" applyFont="1" applyFill="1" applyBorder="1" applyAlignment="1" applyProtection="1">
      <alignment horizontal="right" wrapText="1"/>
    </xf>
    <xf numFmtId="49" fontId="13" fillId="2" borderId="1" xfId="0" applyNumberFormat="1" applyFont="1" applyFill="1" applyBorder="1" applyAlignment="1" applyProtection="1">
      <alignment horizontal="right" wrapText="1"/>
    </xf>
    <xf numFmtId="2" fontId="12" fillId="2" borderId="1" xfId="0" applyNumberFormat="1" applyFont="1" applyFill="1" applyBorder="1" applyAlignment="1" applyProtection="1">
      <alignment horizontal="right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righ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2" fontId="13" fillId="2" borderId="1" xfId="0" applyNumberFormat="1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3" fontId="11" fillId="2" borderId="1" xfId="0" applyNumberFormat="1" applyFont="1" applyFill="1" applyBorder="1" applyAlignment="1">
      <alignment horizontal="right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 applyProtection="1">
      <alignment horizontal="right" vertical="center" wrapText="1"/>
    </xf>
    <xf numFmtId="43" fontId="13" fillId="2" borderId="1" xfId="0" applyNumberFormat="1" applyFont="1" applyFill="1" applyBorder="1" applyAlignment="1" applyProtection="1">
      <alignment horizontal="right" vertical="center" wrapText="1"/>
    </xf>
    <xf numFmtId="43" fontId="13" fillId="2" borderId="1" xfId="0" applyNumberFormat="1" applyFont="1" applyFill="1" applyBorder="1" applyAlignment="1">
      <alignment horizontal="right" vertical="center" wrapText="1"/>
    </xf>
    <xf numFmtId="43" fontId="13" fillId="2" borderId="1" xfId="0" applyNumberFormat="1" applyFont="1" applyFill="1" applyBorder="1" applyAlignment="1" applyProtection="1">
      <alignment horizontal="right" vertical="center"/>
    </xf>
    <xf numFmtId="0" fontId="17" fillId="2" borderId="1" xfId="0" applyFont="1" applyFill="1" applyBorder="1" applyAlignment="1" applyProtection="1">
      <alignment horizontal="right" vertical="center"/>
    </xf>
    <xf numFmtId="0" fontId="12" fillId="2" borderId="1" xfId="0" applyFont="1" applyFill="1" applyBorder="1" applyAlignment="1">
      <alignment horizontal="right" vertical="center" wrapText="1"/>
    </xf>
    <xf numFmtId="2" fontId="12" fillId="2" borderId="1" xfId="0" applyNumberFormat="1" applyFont="1" applyFill="1" applyBorder="1" applyAlignment="1">
      <alignment horizontal="right" vertical="center" wrapText="1"/>
    </xf>
    <xf numFmtId="0" fontId="12" fillId="2" borderId="1" xfId="0" applyNumberFormat="1" applyFont="1" applyFill="1" applyBorder="1" applyAlignment="1">
      <alignment horizontal="right" vertical="center" wrapText="1"/>
    </xf>
    <xf numFmtId="0" fontId="12" fillId="2" borderId="1" xfId="0" applyNumberFormat="1" applyFont="1" applyFill="1" applyBorder="1" applyAlignment="1">
      <alignment horizontal="right"/>
    </xf>
    <xf numFmtId="170" fontId="13" fillId="2" borderId="1" xfId="0" applyNumberFormat="1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left" wrapText="1"/>
    </xf>
    <xf numFmtId="4" fontId="12" fillId="2" borderId="1" xfId="0" applyNumberFormat="1" applyFont="1" applyFill="1" applyBorder="1" applyAlignment="1" applyProtection="1">
      <alignment horizontal="right" wrapText="1"/>
    </xf>
    <xf numFmtId="0" fontId="12" fillId="2" borderId="1" xfId="0" applyFont="1" applyFill="1" applyBorder="1" applyAlignment="1">
      <alignment horizontal="left" wrapText="1"/>
    </xf>
    <xf numFmtId="3" fontId="12" fillId="2" borderId="1" xfId="0" applyNumberFormat="1" applyFont="1" applyFill="1" applyBorder="1" applyAlignment="1">
      <alignment horizontal="right" wrapText="1"/>
    </xf>
    <xf numFmtId="4" fontId="12" fillId="2" borderId="1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right"/>
    </xf>
    <xf numFmtId="3" fontId="11" fillId="2" borderId="1" xfId="0" applyNumberFormat="1" applyFont="1" applyFill="1" applyBorder="1" applyAlignment="1">
      <alignment horizontal="right"/>
    </xf>
    <xf numFmtId="4" fontId="11" fillId="2" borderId="1" xfId="6" applyNumberFormat="1" applyFont="1" applyFill="1" applyBorder="1" applyAlignment="1">
      <alignment horizontal="right"/>
    </xf>
    <xf numFmtId="4" fontId="11" fillId="2" borderId="1" xfId="6" applyNumberFormat="1" applyFont="1" applyFill="1" applyBorder="1" applyAlignment="1">
      <alignment horizontal="right" wrapText="1"/>
    </xf>
    <xf numFmtId="2" fontId="13" fillId="2" borderId="1" xfId="2" applyNumberFormat="1" applyFont="1" applyFill="1" applyBorder="1" applyAlignment="1">
      <alignment horizontal="righ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right" vertical="top" wrapText="1"/>
    </xf>
    <xf numFmtId="0" fontId="12" fillId="0" borderId="1" xfId="0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2" fillId="0" borderId="0" xfId="0" applyNumberFormat="1" applyFont="1"/>
    <xf numFmtId="0" fontId="20" fillId="0" borderId="0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1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2" fontId="6" fillId="0" borderId="0" xfId="0" applyNumberFormat="1" applyFont="1"/>
    <xf numFmtId="0" fontId="12" fillId="0" borderId="1" xfId="0" applyFont="1" applyBorder="1" applyAlignment="1">
      <alignment vertical="center"/>
    </xf>
    <xf numFmtId="2" fontId="12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/>
    </xf>
    <xf numFmtId="0" fontId="15" fillId="0" borderId="0" xfId="0" applyFont="1"/>
    <xf numFmtId="2" fontId="15" fillId="0" borderId="0" xfId="0" applyNumberFormat="1" applyFont="1"/>
    <xf numFmtId="2" fontId="12" fillId="0" borderId="1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23" fillId="0" borderId="0" xfId="0" applyFont="1"/>
  </cellXfs>
  <cellStyles count="7">
    <cellStyle name="Денежный" xfId="2" builtinId="4"/>
    <cellStyle name="Обычный" xfId="0" builtinId="0"/>
    <cellStyle name="Обычный 2 2" xfId="4"/>
    <cellStyle name="Обычный 3" xfId="3"/>
    <cellStyle name="Обычный 6" xfId="6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H24" sqref="H24"/>
    </sheetView>
  </sheetViews>
  <sheetFormatPr defaultRowHeight="15" x14ac:dyDescent="0.25"/>
  <cols>
    <col min="8" max="8" width="13.7109375" customWidth="1"/>
  </cols>
  <sheetData>
    <row r="1" spans="1:8" ht="15.75" x14ac:dyDescent="0.25">
      <c r="A1" s="77" t="s">
        <v>144</v>
      </c>
      <c r="B1" s="77"/>
      <c r="C1" s="77"/>
      <c r="D1" s="77"/>
      <c r="E1" s="77"/>
      <c r="F1" s="77"/>
      <c r="G1" s="77"/>
    </row>
    <row r="2" spans="1:8" ht="15.75" x14ac:dyDescent="0.25">
      <c r="A2" s="77" t="s">
        <v>145</v>
      </c>
      <c r="B2" s="77"/>
      <c r="C2" s="77"/>
      <c r="D2" s="77"/>
      <c r="E2" s="77"/>
      <c r="F2" s="77"/>
      <c r="G2" s="77"/>
      <c r="H2" s="77"/>
    </row>
    <row r="3" spans="1:8" ht="15.75" x14ac:dyDescent="0.25">
      <c r="A3" s="73"/>
    </row>
    <row r="4" spans="1:8" ht="15.75" x14ac:dyDescent="0.25">
      <c r="A4" s="73"/>
    </row>
    <row r="5" spans="1:8" ht="15.75" x14ac:dyDescent="0.25">
      <c r="A5" s="73"/>
    </row>
    <row r="6" spans="1:8" ht="15.75" x14ac:dyDescent="0.25">
      <c r="A6" s="73"/>
    </row>
    <row r="7" spans="1:8" ht="15.75" x14ac:dyDescent="0.25">
      <c r="A7" s="73"/>
    </row>
    <row r="8" spans="1:8" ht="15.75" x14ac:dyDescent="0.25">
      <c r="A8" s="73"/>
    </row>
    <row r="9" spans="1:8" ht="15.75" x14ac:dyDescent="0.25">
      <c r="A9" s="73"/>
    </row>
    <row r="10" spans="1:8" ht="15.75" x14ac:dyDescent="0.25">
      <c r="A10" s="73"/>
    </row>
    <row r="11" spans="1:8" ht="15.75" x14ac:dyDescent="0.25">
      <c r="A11" s="73"/>
    </row>
    <row r="12" spans="1:8" ht="15.75" x14ac:dyDescent="0.25">
      <c r="A12" s="73"/>
    </row>
    <row r="13" spans="1:8" ht="15.75" x14ac:dyDescent="0.25">
      <c r="A13" s="73"/>
    </row>
    <row r="14" spans="1:8" ht="15.75" x14ac:dyDescent="0.25">
      <c r="A14" s="73"/>
    </row>
    <row r="15" spans="1:8" ht="15.75" x14ac:dyDescent="0.25">
      <c r="A15" s="73"/>
    </row>
    <row r="16" spans="1:8" ht="15.75" x14ac:dyDescent="0.25">
      <c r="A16" s="73"/>
    </row>
    <row r="17" spans="1:8" ht="15.75" x14ac:dyDescent="0.25">
      <c r="A17" s="73"/>
    </row>
    <row r="18" spans="1:8" ht="27" x14ac:dyDescent="0.25">
      <c r="A18" s="78" t="s">
        <v>146</v>
      </c>
      <c r="B18" s="78"/>
      <c r="C18" s="78"/>
      <c r="D18" s="78"/>
      <c r="E18" s="78"/>
      <c r="F18" s="78"/>
      <c r="G18" s="78"/>
      <c r="H18" s="78"/>
    </row>
    <row r="19" spans="1:8" ht="27" x14ac:dyDescent="0.25">
      <c r="A19" s="78" t="s">
        <v>147</v>
      </c>
      <c r="B19" s="78"/>
      <c r="C19" s="78"/>
      <c r="D19" s="78"/>
      <c r="E19" s="78"/>
      <c r="F19" s="78"/>
      <c r="G19" s="78"/>
      <c r="H19" s="78"/>
    </row>
    <row r="20" spans="1:8" ht="30" customHeight="1" x14ac:dyDescent="0.25">
      <c r="A20" s="78" t="s">
        <v>148</v>
      </c>
      <c r="B20" s="78"/>
      <c r="C20" s="78"/>
      <c r="D20" s="78"/>
      <c r="E20" s="78"/>
      <c r="F20" s="78"/>
      <c r="G20" s="78"/>
      <c r="H20" s="78"/>
    </row>
    <row r="21" spans="1:8" ht="20.25" x14ac:dyDescent="0.25">
      <c r="A21" s="74"/>
    </row>
    <row r="22" spans="1:8" ht="20.25" x14ac:dyDescent="0.25">
      <c r="A22" s="79" t="s">
        <v>149</v>
      </c>
      <c r="B22" s="79"/>
      <c r="C22" s="79"/>
      <c r="D22" s="79"/>
      <c r="E22" s="79"/>
      <c r="F22" s="79"/>
      <c r="G22" s="79"/>
      <c r="H22" s="79"/>
    </row>
    <row r="23" spans="1:8" ht="15.75" x14ac:dyDescent="0.25">
      <c r="A23" s="71"/>
    </row>
    <row r="24" spans="1:8" ht="15.75" x14ac:dyDescent="0.25">
      <c r="A24" s="71"/>
    </row>
    <row r="25" spans="1:8" ht="15.75" x14ac:dyDescent="0.25">
      <c r="A25" s="71"/>
    </row>
    <row r="26" spans="1:8" ht="15.75" x14ac:dyDescent="0.25">
      <c r="A26" s="71"/>
    </row>
    <row r="27" spans="1:8" ht="15.75" x14ac:dyDescent="0.25">
      <c r="A27" s="71"/>
    </row>
    <row r="28" spans="1:8" ht="15.75" x14ac:dyDescent="0.25">
      <c r="A28" s="73"/>
    </row>
    <row r="29" spans="1:8" ht="15.75" x14ac:dyDescent="0.25">
      <c r="A29" s="73"/>
    </row>
    <row r="30" spans="1:8" ht="15.75" x14ac:dyDescent="0.25">
      <c r="A30" s="73"/>
    </row>
    <row r="55" ht="30" customHeight="1" x14ac:dyDescent="0.25"/>
  </sheetData>
  <mergeCells count="6">
    <mergeCell ref="A1:G1"/>
    <mergeCell ref="A2:H2"/>
    <mergeCell ref="A18:H18"/>
    <mergeCell ref="A19:H19"/>
    <mergeCell ref="A20:H20"/>
    <mergeCell ref="A22:H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6" sqref="A6"/>
    </sheetView>
  </sheetViews>
  <sheetFormatPr defaultRowHeight="15" x14ac:dyDescent="0.25"/>
  <sheetData>
    <row r="1" spans="1:8" ht="15.75" x14ac:dyDescent="0.25">
      <c r="A1" s="77" t="s">
        <v>150</v>
      </c>
      <c r="B1" s="77"/>
      <c r="C1" s="77"/>
      <c r="D1" s="77"/>
      <c r="E1" s="77"/>
      <c r="F1" s="77"/>
      <c r="G1" s="77"/>
      <c r="H1" s="77"/>
    </row>
    <row r="2" spans="1:8" ht="15.75" x14ac:dyDescent="0.25">
      <c r="A2" s="71"/>
    </row>
    <row r="3" spans="1:8" ht="15.75" x14ac:dyDescent="0.25">
      <c r="A3" s="71"/>
    </row>
    <row r="4" spans="1:8" ht="15.75" x14ac:dyDescent="0.25">
      <c r="A4" s="75" t="s">
        <v>151</v>
      </c>
    </row>
    <row r="5" spans="1:8" ht="15.75" x14ac:dyDescent="0.25">
      <c r="A5" s="76"/>
    </row>
    <row r="6" spans="1:8" ht="15.75" x14ac:dyDescent="0.25">
      <c r="A6" s="75" t="s">
        <v>152</v>
      </c>
    </row>
    <row r="7" spans="1:8" ht="15.75" x14ac:dyDescent="0.25">
      <c r="A7" s="76"/>
    </row>
    <row r="8" spans="1:8" ht="15.75" x14ac:dyDescent="0.25">
      <c r="A8" s="75" t="s">
        <v>153</v>
      </c>
    </row>
    <row r="9" spans="1:8" ht="15.75" x14ac:dyDescent="0.25">
      <c r="A9" s="76"/>
    </row>
    <row r="10" spans="1:8" ht="15.75" x14ac:dyDescent="0.25">
      <c r="A10" s="75" t="s">
        <v>154</v>
      </c>
    </row>
    <row r="11" spans="1:8" ht="15.75" x14ac:dyDescent="0.25">
      <c r="A11" s="76"/>
    </row>
    <row r="12" spans="1:8" ht="15.75" x14ac:dyDescent="0.25">
      <c r="A12" s="75" t="s">
        <v>155</v>
      </c>
    </row>
    <row r="13" spans="1:8" ht="15.75" x14ac:dyDescent="0.25">
      <c r="A13" s="73"/>
    </row>
    <row r="14" spans="1:8" ht="15.75" x14ac:dyDescent="0.25">
      <c r="A14" s="75" t="s">
        <v>156</v>
      </c>
    </row>
    <row r="15" spans="1:8" ht="15.75" x14ac:dyDescent="0.25">
      <c r="A15" s="73"/>
    </row>
    <row r="16" spans="1:8" ht="15.75" x14ac:dyDescent="0.25">
      <c r="A16" s="75" t="s">
        <v>157</v>
      </c>
    </row>
    <row r="17" spans="1:1" ht="15.75" x14ac:dyDescent="0.25">
      <c r="A17" s="73"/>
    </row>
    <row r="18" spans="1:1" ht="15.75" x14ac:dyDescent="0.25">
      <c r="A18" s="73"/>
    </row>
  </sheetData>
  <mergeCells count="1">
    <mergeCell ref="A1:H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4"/>
  <sheetViews>
    <sheetView workbookViewId="0"/>
  </sheetViews>
  <sheetFormatPr defaultRowHeight="15" x14ac:dyDescent="0.25"/>
  <cols>
    <col min="2" max="2" width="14.140625" customWidth="1"/>
    <col min="3" max="3" width="14" customWidth="1"/>
    <col min="5" max="5" width="13.85546875" customWidth="1"/>
    <col min="6" max="6" width="13.140625" customWidth="1"/>
    <col min="8" max="8" width="12.85546875" customWidth="1"/>
    <col min="9" max="9" width="12.140625" customWidth="1"/>
    <col min="11" max="11" width="13.140625" customWidth="1"/>
    <col min="12" max="12" width="12.7109375" customWidth="1"/>
    <col min="14" max="14" width="12.42578125" customWidth="1"/>
    <col min="15" max="15" width="12.28515625" customWidth="1"/>
    <col min="17" max="17" width="14.5703125" customWidth="1"/>
    <col min="18" max="18" width="12.140625" customWidth="1"/>
    <col min="19" max="19" width="12.85546875" customWidth="1"/>
    <col min="20" max="20" width="12.42578125" customWidth="1"/>
    <col min="22" max="22" width="13" customWidth="1"/>
    <col min="23" max="23" width="12.85546875" customWidth="1"/>
  </cols>
  <sheetData>
    <row r="1" spans="1:23" x14ac:dyDescent="0.25">
      <c r="A1" s="230" t="s">
        <v>151</v>
      </c>
    </row>
    <row r="2" spans="1:23" x14ac:dyDescent="0.25">
      <c r="A2" s="80" t="s">
        <v>158</v>
      </c>
      <c r="B2" s="81" t="s">
        <v>159</v>
      </c>
      <c r="C2" s="81" t="s">
        <v>160</v>
      </c>
      <c r="D2" s="81" t="s">
        <v>161</v>
      </c>
      <c r="E2" s="81"/>
      <c r="F2" s="81"/>
      <c r="G2" s="81" t="s">
        <v>162</v>
      </c>
      <c r="H2" s="81"/>
      <c r="I2" s="81"/>
      <c r="J2" s="81" t="s">
        <v>163</v>
      </c>
      <c r="K2" s="81"/>
      <c r="L2" s="81"/>
      <c r="M2" s="81" t="s">
        <v>164</v>
      </c>
      <c r="N2" s="81"/>
      <c r="O2" s="81"/>
      <c r="P2" s="81" t="s">
        <v>165</v>
      </c>
      <c r="Q2" s="81"/>
      <c r="R2" s="81"/>
      <c r="S2" s="81" t="s">
        <v>166</v>
      </c>
      <c r="T2" s="81"/>
      <c r="U2" s="81" t="s">
        <v>167</v>
      </c>
      <c r="V2" s="81"/>
      <c r="W2" s="82"/>
    </row>
    <row r="3" spans="1:23" ht="36.75" x14ac:dyDescent="0.25">
      <c r="A3" s="80"/>
      <c r="B3" s="81"/>
      <c r="C3" s="81"/>
      <c r="D3" s="84" t="s">
        <v>168</v>
      </c>
      <c r="E3" s="85" t="s">
        <v>159</v>
      </c>
      <c r="F3" s="85" t="s">
        <v>160</v>
      </c>
      <c r="G3" s="84" t="s">
        <v>168</v>
      </c>
      <c r="H3" s="85" t="s">
        <v>159</v>
      </c>
      <c r="I3" s="85" t="s">
        <v>160</v>
      </c>
      <c r="J3" s="84" t="s">
        <v>168</v>
      </c>
      <c r="K3" s="85" t="s">
        <v>159</v>
      </c>
      <c r="L3" s="85" t="s">
        <v>160</v>
      </c>
      <c r="M3" s="84" t="s">
        <v>168</v>
      </c>
      <c r="N3" s="85" t="s">
        <v>159</v>
      </c>
      <c r="O3" s="85" t="s">
        <v>160</v>
      </c>
      <c r="P3" s="86" t="s">
        <v>168</v>
      </c>
      <c r="Q3" s="85" t="s">
        <v>159</v>
      </c>
      <c r="R3" s="85" t="s">
        <v>160</v>
      </c>
      <c r="S3" s="85" t="s">
        <v>159</v>
      </c>
      <c r="T3" s="85" t="s">
        <v>160</v>
      </c>
      <c r="U3" s="84" t="s">
        <v>168</v>
      </c>
      <c r="V3" s="85" t="s">
        <v>159</v>
      </c>
      <c r="W3" s="85" t="s">
        <v>160</v>
      </c>
    </row>
    <row r="4" spans="1:23" ht="84.75" x14ac:dyDescent="0.25">
      <c r="A4" s="87" t="s">
        <v>169</v>
      </c>
      <c r="B4" s="88">
        <v>249864899.91</v>
      </c>
      <c r="C4" s="88">
        <v>210218043.19</v>
      </c>
      <c r="D4" s="84">
        <v>7</v>
      </c>
      <c r="E4" s="85">
        <v>22319923.920000002</v>
      </c>
      <c r="F4" s="88">
        <v>6563646.8600000003</v>
      </c>
      <c r="G4" s="84">
        <v>23</v>
      </c>
      <c r="H4" s="89">
        <v>5576391.7300000004</v>
      </c>
      <c r="I4" s="89">
        <v>1536001.19</v>
      </c>
      <c r="J4" s="84">
        <f t="shared" ref="J4:L66" si="0">D4+G4</f>
        <v>30</v>
      </c>
      <c r="K4" s="85">
        <f>E4+H4</f>
        <v>27896315.650000002</v>
      </c>
      <c r="L4" s="85">
        <f>F4+I4</f>
        <v>8099648.0500000007</v>
      </c>
      <c r="M4" s="84">
        <v>0</v>
      </c>
      <c r="N4" s="85">
        <v>0</v>
      </c>
      <c r="O4" s="85">
        <v>0</v>
      </c>
      <c r="P4" s="86">
        <v>454</v>
      </c>
      <c r="Q4" s="88">
        <v>24277835.890000001</v>
      </c>
      <c r="R4" s="88">
        <v>11765378.92</v>
      </c>
      <c r="S4" s="88">
        <v>7377219.7699999996</v>
      </c>
      <c r="T4" s="88">
        <v>39487.620000000003</v>
      </c>
      <c r="U4" s="84">
        <v>4</v>
      </c>
      <c r="V4" s="83">
        <v>190313528.59999999</v>
      </c>
      <c r="W4" s="85">
        <v>190313528.59999999</v>
      </c>
    </row>
    <row r="5" spans="1:23" ht="48.75" x14ac:dyDescent="0.25">
      <c r="A5" s="91" t="s">
        <v>170</v>
      </c>
      <c r="B5" s="92">
        <v>145235551.34999999</v>
      </c>
      <c r="C5" s="92">
        <v>59855011.770000003</v>
      </c>
      <c r="D5" s="93">
        <v>13</v>
      </c>
      <c r="E5" s="94">
        <v>75745570.099999994</v>
      </c>
      <c r="F5" s="94">
        <v>48689927.609999999</v>
      </c>
      <c r="G5" s="93">
        <v>0</v>
      </c>
      <c r="H5" s="95">
        <v>0</v>
      </c>
      <c r="I5" s="95">
        <v>0</v>
      </c>
      <c r="J5" s="93">
        <f t="shared" si="0"/>
        <v>13</v>
      </c>
      <c r="K5" s="95">
        <f t="shared" si="0"/>
        <v>75745570.099999994</v>
      </c>
      <c r="L5" s="95">
        <f t="shared" si="0"/>
        <v>48689927.609999999</v>
      </c>
      <c r="M5" s="93">
        <v>0</v>
      </c>
      <c r="N5" s="95">
        <v>0</v>
      </c>
      <c r="O5" s="95">
        <v>0</v>
      </c>
      <c r="P5" s="96">
        <v>1804</v>
      </c>
      <c r="Q5" s="97">
        <v>54762808.219999999</v>
      </c>
      <c r="R5" s="97">
        <v>287781.38</v>
      </c>
      <c r="S5" s="97">
        <v>4586567.2</v>
      </c>
      <c r="T5" s="97">
        <v>736696.95</v>
      </c>
      <c r="U5" s="93">
        <v>2</v>
      </c>
      <c r="V5" s="92">
        <v>10140605.83</v>
      </c>
      <c r="W5" s="92">
        <v>10140605.83</v>
      </c>
    </row>
    <row r="6" spans="1:23" ht="36.75" x14ac:dyDescent="0.25">
      <c r="A6" s="87" t="s">
        <v>171</v>
      </c>
      <c r="B6" s="98">
        <v>52545393.369999997</v>
      </c>
      <c r="C6" s="98">
        <v>15919697.48</v>
      </c>
      <c r="D6" s="84">
        <v>4</v>
      </c>
      <c r="E6" s="99">
        <v>3047479.18</v>
      </c>
      <c r="F6" s="99">
        <v>842540.63</v>
      </c>
      <c r="G6" s="84">
        <v>0</v>
      </c>
      <c r="H6" s="85">
        <v>0</v>
      </c>
      <c r="I6" s="85">
        <v>0</v>
      </c>
      <c r="J6" s="84">
        <f t="shared" si="0"/>
        <v>4</v>
      </c>
      <c r="K6" s="85">
        <f t="shared" si="0"/>
        <v>3047479.18</v>
      </c>
      <c r="L6" s="85">
        <f t="shared" si="0"/>
        <v>842540.63</v>
      </c>
      <c r="M6" s="84">
        <v>2</v>
      </c>
      <c r="N6" s="100">
        <v>822810</v>
      </c>
      <c r="O6" s="100">
        <v>0</v>
      </c>
      <c r="P6" s="86">
        <v>346</v>
      </c>
      <c r="Q6" s="100">
        <v>31511117.059999999</v>
      </c>
      <c r="R6" s="100">
        <v>7356368.71</v>
      </c>
      <c r="S6" s="100">
        <v>10600760.130000001</v>
      </c>
      <c r="T6" s="100">
        <v>1157561.1399999999</v>
      </c>
      <c r="U6" s="84">
        <v>1</v>
      </c>
      <c r="V6" s="85">
        <v>6563227</v>
      </c>
      <c r="W6" s="85">
        <v>6563227</v>
      </c>
    </row>
    <row r="7" spans="1:23" ht="36.75" x14ac:dyDescent="0.25">
      <c r="A7" s="87" t="s">
        <v>172</v>
      </c>
      <c r="B7" s="101">
        <v>229010589.34999999</v>
      </c>
      <c r="C7" s="101">
        <v>119831120.58</v>
      </c>
      <c r="D7" s="84">
        <v>2</v>
      </c>
      <c r="E7" s="102">
        <v>160314122.16</v>
      </c>
      <c r="F7" s="101">
        <v>91640295.640000001</v>
      </c>
      <c r="G7" s="84">
        <v>0</v>
      </c>
      <c r="H7" s="103">
        <v>0</v>
      </c>
      <c r="I7" s="103">
        <v>0</v>
      </c>
      <c r="J7" s="84">
        <f t="shared" si="0"/>
        <v>2</v>
      </c>
      <c r="K7" s="103">
        <f t="shared" si="0"/>
        <v>160314122.16</v>
      </c>
      <c r="L7" s="103">
        <f t="shared" si="0"/>
        <v>91640295.640000001</v>
      </c>
      <c r="M7" s="84">
        <v>1</v>
      </c>
      <c r="N7" s="101">
        <v>411514.17</v>
      </c>
      <c r="O7" s="103">
        <v>0</v>
      </c>
      <c r="P7" s="84">
        <v>371</v>
      </c>
      <c r="Q7" s="101">
        <v>30208074.600000001</v>
      </c>
      <c r="R7" s="101">
        <v>6618183.9500000002</v>
      </c>
      <c r="S7" s="101">
        <v>17018837.02</v>
      </c>
      <c r="T7" s="101">
        <v>514599.59</v>
      </c>
      <c r="U7" s="84">
        <v>1</v>
      </c>
      <c r="V7" s="103">
        <v>21058041.399999999</v>
      </c>
      <c r="W7" s="104">
        <v>21058041.399999999</v>
      </c>
    </row>
    <row r="8" spans="1:23" ht="72.75" x14ac:dyDescent="0.25">
      <c r="A8" s="106" t="s">
        <v>173</v>
      </c>
      <c r="B8" s="107">
        <v>580836911.69000006</v>
      </c>
      <c r="C8" s="107">
        <v>358945011.48000002</v>
      </c>
      <c r="D8" s="84">
        <v>42</v>
      </c>
      <c r="E8" s="107">
        <v>156692357.56</v>
      </c>
      <c r="F8" s="107">
        <v>94627880.340000004</v>
      </c>
      <c r="G8" s="84">
        <v>8</v>
      </c>
      <c r="H8" s="107">
        <v>16748703.199999999</v>
      </c>
      <c r="I8" s="107">
        <v>4490568.6399999997</v>
      </c>
      <c r="J8" s="84">
        <f t="shared" si="0"/>
        <v>50</v>
      </c>
      <c r="K8" s="85">
        <f t="shared" si="0"/>
        <v>173441060.75999999</v>
      </c>
      <c r="L8" s="85">
        <f t="shared" si="0"/>
        <v>99118448.980000004</v>
      </c>
      <c r="M8" s="84">
        <v>2</v>
      </c>
      <c r="N8" s="108">
        <v>402640</v>
      </c>
      <c r="O8" s="85">
        <v>0</v>
      </c>
      <c r="P8" s="86">
        <v>85</v>
      </c>
      <c r="Q8" s="107">
        <v>148510176.36000001</v>
      </c>
      <c r="R8" s="107">
        <v>22152265.649999999</v>
      </c>
      <c r="S8" s="103">
        <v>24301275.379999999</v>
      </c>
      <c r="T8" s="103">
        <v>3492537.66</v>
      </c>
      <c r="U8" s="84">
        <v>13</v>
      </c>
      <c r="V8" s="85">
        <v>234181759.19</v>
      </c>
      <c r="W8" s="85">
        <v>234181759.19</v>
      </c>
    </row>
    <row r="9" spans="1:23" ht="72.75" x14ac:dyDescent="0.25">
      <c r="A9" s="109" t="s">
        <v>174</v>
      </c>
      <c r="B9" s="89">
        <v>19930230.170000002</v>
      </c>
      <c r="C9" s="89">
        <v>219870.63</v>
      </c>
      <c r="D9" s="84">
        <v>0</v>
      </c>
      <c r="E9" s="85">
        <v>0</v>
      </c>
      <c r="F9" s="85">
        <v>0</v>
      </c>
      <c r="G9" s="84">
        <v>0</v>
      </c>
      <c r="H9" s="85">
        <v>0</v>
      </c>
      <c r="I9" s="85">
        <v>0</v>
      </c>
      <c r="J9" s="84">
        <f t="shared" si="0"/>
        <v>0</v>
      </c>
      <c r="K9" s="85">
        <f t="shared" si="0"/>
        <v>0</v>
      </c>
      <c r="L9" s="85">
        <f t="shared" si="0"/>
        <v>0</v>
      </c>
      <c r="M9" s="84">
        <v>1</v>
      </c>
      <c r="N9" s="85">
        <v>539833.32999999996</v>
      </c>
      <c r="O9" s="85">
        <v>0</v>
      </c>
      <c r="P9" s="86">
        <v>649</v>
      </c>
      <c r="Q9" s="103">
        <v>13466488.83</v>
      </c>
      <c r="R9" s="103">
        <v>192234.81</v>
      </c>
      <c r="S9" s="103">
        <v>5923908.0099999998</v>
      </c>
      <c r="T9" s="103">
        <v>27635.82</v>
      </c>
      <c r="U9" s="84">
        <v>0</v>
      </c>
      <c r="V9" s="85">
        <v>0</v>
      </c>
      <c r="W9" s="85">
        <v>0</v>
      </c>
    </row>
    <row r="10" spans="1:23" ht="48.75" x14ac:dyDescent="0.25">
      <c r="A10" s="109" t="s">
        <v>175</v>
      </c>
      <c r="B10" s="88">
        <v>112180182.03</v>
      </c>
      <c r="C10" s="88">
        <v>17860285.890000001</v>
      </c>
      <c r="D10" s="84">
        <v>4</v>
      </c>
      <c r="E10" s="88">
        <v>18328825.969999999</v>
      </c>
      <c r="F10" s="88">
        <v>12783235.039999999</v>
      </c>
      <c r="G10" s="84">
        <v>0</v>
      </c>
      <c r="H10" s="85">
        <v>0</v>
      </c>
      <c r="I10" s="85">
        <v>0</v>
      </c>
      <c r="J10" s="84">
        <f t="shared" si="0"/>
        <v>4</v>
      </c>
      <c r="K10" s="85">
        <f t="shared" si="0"/>
        <v>18328825.969999999</v>
      </c>
      <c r="L10" s="85">
        <f t="shared" si="0"/>
        <v>12783235.039999999</v>
      </c>
      <c r="M10" s="84">
        <v>1</v>
      </c>
      <c r="N10" s="85">
        <v>428324.46</v>
      </c>
      <c r="O10" s="85">
        <v>0</v>
      </c>
      <c r="P10" s="86">
        <v>314</v>
      </c>
      <c r="Q10" s="88">
        <v>46952882.409999996</v>
      </c>
      <c r="R10" s="88">
        <v>4662099.72</v>
      </c>
      <c r="S10" s="88">
        <v>46470149.189999998</v>
      </c>
      <c r="T10" s="88">
        <v>414951.13</v>
      </c>
      <c r="U10" s="84">
        <v>0</v>
      </c>
      <c r="V10" s="85">
        <v>0</v>
      </c>
      <c r="W10" s="85">
        <v>0</v>
      </c>
    </row>
    <row r="11" spans="1:23" ht="84.75" x14ac:dyDescent="0.25">
      <c r="A11" s="109" t="s">
        <v>176</v>
      </c>
      <c r="B11" s="88">
        <v>208113211.41999999</v>
      </c>
      <c r="C11" s="88">
        <v>59704366.140000001</v>
      </c>
      <c r="D11" s="84">
        <v>3</v>
      </c>
      <c r="E11" s="88">
        <v>146770766.31999999</v>
      </c>
      <c r="F11" s="88">
        <v>42964751.109999999</v>
      </c>
      <c r="G11" s="84">
        <v>0</v>
      </c>
      <c r="H11" s="85">
        <v>0</v>
      </c>
      <c r="I11" s="85">
        <v>0</v>
      </c>
      <c r="J11" s="84">
        <f t="shared" si="0"/>
        <v>3</v>
      </c>
      <c r="K11" s="85">
        <f t="shared" si="0"/>
        <v>146770766.31999999</v>
      </c>
      <c r="L11" s="85">
        <f t="shared" si="0"/>
        <v>42964751.109999999</v>
      </c>
      <c r="M11" s="84">
        <v>1</v>
      </c>
      <c r="N11" s="85">
        <v>164990</v>
      </c>
      <c r="O11" s="85">
        <v>0</v>
      </c>
      <c r="P11" s="86">
        <v>1571</v>
      </c>
      <c r="Q11" s="88">
        <v>36213551.479999997</v>
      </c>
      <c r="R11" s="88">
        <v>1841881.84</v>
      </c>
      <c r="S11" s="88">
        <v>10093594.4</v>
      </c>
      <c r="T11" s="88">
        <v>27423.97</v>
      </c>
      <c r="U11" s="84">
        <v>2</v>
      </c>
      <c r="V11" s="83">
        <v>14870309.220000001</v>
      </c>
      <c r="W11" s="105">
        <v>14870309.220000001</v>
      </c>
    </row>
    <row r="12" spans="1:23" ht="48.75" x14ac:dyDescent="0.25">
      <c r="A12" s="109" t="s">
        <v>177</v>
      </c>
      <c r="B12" s="110">
        <v>550400.81000000006</v>
      </c>
      <c r="C12" s="88">
        <v>0</v>
      </c>
      <c r="D12" s="84">
        <v>0</v>
      </c>
      <c r="E12" s="85">
        <v>0</v>
      </c>
      <c r="F12" s="85">
        <v>0</v>
      </c>
      <c r="G12" s="84">
        <v>0</v>
      </c>
      <c r="H12" s="85">
        <v>0</v>
      </c>
      <c r="I12" s="85">
        <v>0</v>
      </c>
      <c r="J12" s="84">
        <f t="shared" si="0"/>
        <v>0</v>
      </c>
      <c r="K12" s="85">
        <f t="shared" si="0"/>
        <v>0</v>
      </c>
      <c r="L12" s="85">
        <f t="shared" si="0"/>
        <v>0</v>
      </c>
      <c r="M12" s="84">
        <v>0</v>
      </c>
      <c r="N12" s="85">
        <v>0</v>
      </c>
      <c r="O12" s="85">
        <v>0</v>
      </c>
      <c r="P12" s="86">
        <v>2</v>
      </c>
      <c r="Q12" s="85">
        <v>55044.87</v>
      </c>
      <c r="R12" s="85">
        <v>0</v>
      </c>
      <c r="S12" s="89">
        <v>495355.94</v>
      </c>
      <c r="T12" s="85">
        <v>0</v>
      </c>
      <c r="U12" s="84">
        <v>0</v>
      </c>
      <c r="V12" s="85">
        <v>0</v>
      </c>
      <c r="W12" s="85">
        <v>0</v>
      </c>
    </row>
    <row r="13" spans="1:23" ht="72.75" x14ac:dyDescent="0.25">
      <c r="A13" s="109" t="s">
        <v>178</v>
      </c>
      <c r="B13" s="98">
        <v>23222143.460000001</v>
      </c>
      <c r="C13" s="98">
        <v>15226873.890000001</v>
      </c>
      <c r="D13" s="84">
        <v>5</v>
      </c>
      <c r="E13" s="111">
        <v>10479831.1</v>
      </c>
      <c r="F13" s="111">
        <v>4755348.68</v>
      </c>
      <c r="G13" s="84">
        <v>0</v>
      </c>
      <c r="H13" s="85">
        <v>0</v>
      </c>
      <c r="I13" s="85">
        <v>0</v>
      </c>
      <c r="J13" s="84">
        <f t="shared" si="0"/>
        <v>5</v>
      </c>
      <c r="K13" s="85">
        <f t="shared" si="0"/>
        <v>10479831.1</v>
      </c>
      <c r="L13" s="85">
        <f t="shared" si="0"/>
        <v>4755348.68</v>
      </c>
      <c r="M13" s="84">
        <v>0</v>
      </c>
      <c r="N13" s="85">
        <v>0</v>
      </c>
      <c r="O13" s="85">
        <v>0</v>
      </c>
      <c r="P13" s="86">
        <v>0</v>
      </c>
      <c r="Q13" s="100">
        <v>991774.58</v>
      </c>
      <c r="R13" s="100">
        <v>137507.01</v>
      </c>
      <c r="S13" s="100">
        <v>1416519.58</v>
      </c>
      <c r="T13" s="100">
        <v>0</v>
      </c>
      <c r="U13" s="84">
        <v>1</v>
      </c>
      <c r="V13" s="85">
        <v>10334018.199999999</v>
      </c>
      <c r="W13" s="85">
        <v>10334018.199999999</v>
      </c>
    </row>
    <row r="14" spans="1:23" ht="48.75" x14ac:dyDescent="0.25">
      <c r="A14" s="109" t="s">
        <v>179</v>
      </c>
      <c r="B14" s="110">
        <v>32207301.27</v>
      </c>
      <c r="C14" s="88">
        <v>15125520.199999999</v>
      </c>
      <c r="D14" s="84">
        <v>9</v>
      </c>
      <c r="E14" s="89">
        <v>16121325.6</v>
      </c>
      <c r="F14" s="89">
        <v>6712662.4199999999</v>
      </c>
      <c r="G14" s="84">
        <v>0</v>
      </c>
      <c r="H14" s="85">
        <v>0</v>
      </c>
      <c r="I14" s="85">
        <v>0</v>
      </c>
      <c r="J14" s="84">
        <f t="shared" si="0"/>
        <v>9</v>
      </c>
      <c r="K14" s="85">
        <f t="shared" si="0"/>
        <v>16121325.6</v>
      </c>
      <c r="L14" s="85">
        <f t="shared" si="0"/>
        <v>6712662.4199999999</v>
      </c>
      <c r="M14" s="84">
        <v>0</v>
      </c>
      <c r="N14" s="85">
        <v>0</v>
      </c>
      <c r="O14" s="85">
        <v>0</v>
      </c>
      <c r="P14" s="86">
        <v>376</v>
      </c>
      <c r="Q14" s="88">
        <v>6154867.4199999999</v>
      </c>
      <c r="R14" s="88">
        <v>987865.58</v>
      </c>
      <c r="S14" s="88">
        <v>2516556.0499999998</v>
      </c>
      <c r="T14" s="88">
        <v>10440</v>
      </c>
      <c r="U14" s="84">
        <v>1</v>
      </c>
      <c r="V14" s="85">
        <v>7414552.2000000002</v>
      </c>
      <c r="W14" s="85">
        <v>7414552.2000000002</v>
      </c>
    </row>
    <row r="15" spans="1:23" ht="72.75" x14ac:dyDescent="0.25">
      <c r="A15" s="109" t="s">
        <v>180</v>
      </c>
      <c r="B15" s="112">
        <v>50316405.75</v>
      </c>
      <c r="C15" s="112">
        <v>37397666.210000001</v>
      </c>
      <c r="D15" s="84">
        <v>1</v>
      </c>
      <c r="E15" s="112">
        <v>24469260.719999999</v>
      </c>
      <c r="F15" s="112">
        <v>14841403.26</v>
      </c>
      <c r="G15" s="84">
        <v>0</v>
      </c>
      <c r="H15" s="85">
        <v>0</v>
      </c>
      <c r="I15" s="85">
        <v>0</v>
      </c>
      <c r="J15" s="84">
        <f t="shared" si="0"/>
        <v>1</v>
      </c>
      <c r="K15" s="85">
        <f t="shared" si="0"/>
        <v>24469260.719999999</v>
      </c>
      <c r="L15" s="85">
        <f t="shared" si="0"/>
        <v>14841403.26</v>
      </c>
      <c r="M15" s="84">
        <v>0</v>
      </c>
      <c r="N15" s="85">
        <v>0</v>
      </c>
      <c r="O15" s="85">
        <v>0</v>
      </c>
      <c r="P15" s="86">
        <v>125</v>
      </c>
      <c r="Q15" s="112">
        <v>2793454.8</v>
      </c>
      <c r="R15" s="112">
        <v>639760.57999999996</v>
      </c>
      <c r="S15" s="112">
        <v>1137637.83</v>
      </c>
      <c r="T15" s="112">
        <v>449.97</v>
      </c>
      <c r="U15" s="84">
        <v>1</v>
      </c>
      <c r="V15" s="85">
        <v>21916052.399999999</v>
      </c>
      <c r="W15" s="85">
        <v>21916052.399999999</v>
      </c>
    </row>
    <row r="16" spans="1:23" ht="84.75" x14ac:dyDescent="0.25">
      <c r="A16" s="109" t="s">
        <v>181</v>
      </c>
      <c r="B16" s="89">
        <v>37683695.689999998</v>
      </c>
      <c r="C16" s="89">
        <v>17640643.52</v>
      </c>
      <c r="D16" s="84">
        <v>2</v>
      </c>
      <c r="E16" s="103">
        <v>21591825.359999999</v>
      </c>
      <c r="F16" s="103">
        <v>8292110.0599999996</v>
      </c>
      <c r="G16" s="84">
        <v>1</v>
      </c>
      <c r="H16" s="103">
        <v>704313</v>
      </c>
      <c r="I16" s="103">
        <v>375633.6</v>
      </c>
      <c r="J16" s="84">
        <f t="shared" si="0"/>
        <v>3</v>
      </c>
      <c r="K16" s="85">
        <f t="shared" si="0"/>
        <v>22296138.359999999</v>
      </c>
      <c r="L16" s="85">
        <f t="shared" si="0"/>
        <v>8667743.6600000001</v>
      </c>
      <c r="M16" s="84">
        <v>0</v>
      </c>
      <c r="N16" s="85">
        <v>0</v>
      </c>
      <c r="O16" s="85">
        <v>0</v>
      </c>
      <c r="P16" s="86">
        <v>152</v>
      </c>
      <c r="Q16" s="103">
        <v>5511737.1200000001</v>
      </c>
      <c r="R16" s="103">
        <v>1083487.95</v>
      </c>
      <c r="S16" s="103">
        <v>2060120.01</v>
      </c>
      <c r="T16" s="103">
        <v>73711.710000000006</v>
      </c>
      <c r="U16" s="84">
        <v>1</v>
      </c>
      <c r="V16" s="85">
        <v>7815700.2000000002</v>
      </c>
      <c r="W16" s="85">
        <v>7815700.2000000002</v>
      </c>
    </row>
    <row r="17" spans="1:23" ht="72.75" x14ac:dyDescent="0.25">
      <c r="A17" s="106" t="s">
        <v>182</v>
      </c>
      <c r="B17" s="113">
        <v>43216626.420000002</v>
      </c>
      <c r="C17" s="113">
        <v>23658871.350000001</v>
      </c>
      <c r="D17" s="84">
        <v>2</v>
      </c>
      <c r="E17" s="114">
        <v>18056505.600000001</v>
      </c>
      <c r="F17" s="114">
        <v>978234.67</v>
      </c>
      <c r="G17" s="84">
        <v>0</v>
      </c>
      <c r="H17" s="85">
        <v>0</v>
      </c>
      <c r="I17" s="85">
        <v>0</v>
      </c>
      <c r="J17" s="84">
        <f t="shared" si="0"/>
        <v>2</v>
      </c>
      <c r="K17" s="85">
        <f t="shared" si="0"/>
        <v>18056505.600000001</v>
      </c>
      <c r="L17" s="85">
        <f t="shared" si="0"/>
        <v>978234.67</v>
      </c>
      <c r="M17" s="84">
        <v>0</v>
      </c>
      <c r="N17" s="85">
        <v>0</v>
      </c>
      <c r="O17" s="85">
        <v>0</v>
      </c>
      <c r="P17" s="86"/>
      <c r="Q17" s="113">
        <v>398548.22</v>
      </c>
      <c r="R17" s="100">
        <v>0</v>
      </c>
      <c r="S17" s="113">
        <v>2083844</v>
      </c>
      <c r="T17" s="100">
        <v>2908.08</v>
      </c>
      <c r="U17" s="84">
        <v>1</v>
      </c>
      <c r="V17" s="85">
        <v>22677728.600000001</v>
      </c>
      <c r="W17" s="85">
        <v>22677728.600000001</v>
      </c>
    </row>
    <row r="18" spans="1:23" ht="96.75" x14ac:dyDescent="0.25">
      <c r="A18" s="109" t="s">
        <v>183</v>
      </c>
      <c r="B18" s="103">
        <v>42035238.219999999</v>
      </c>
      <c r="C18" s="110">
        <v>21479561.829999998</v>
      </c>
      <c r="D18" s="84">
        <v>1</v>
      </c>
      <c r="E18" s="88">
        <v>18271742.16</v>
      </c>
      <c r="F18" s="88">
        <v>0</v>
      </c>
      <c r="G18" s="84">
        <v>0</v>
      </c>
      <c r="H18" s="85">
        <v>0</v>
      </c>
      <c r="I18" s="85">
        <v>0</v>
      </c>
      <c r="J18" s="84">
        <f t="shared" si="0"/>
        <v>1</v>
      </c>
      <c r="K18" s="85">
        <f t="shared" si="0"/>
        <v>18271742.16</v>
      </c>
      <c r="L18" s="85">
        <f t="shared" si="0"/>
        <v>0</v>
      </c>
      <c r="M18" s="84">
        <v>0</v>
      </c>
      <c r="N18" s="85">
        <v>0</v>
      </c>
      <c r="O18" s="85">
        <v>0</v>
      </c>
      <c r="P18" s="86"/>
      <c r="Q18" s="88">
        <v>433392.22</v>
      </c>
      <c r="R18" s="88">
        <v>144473.82999999999</v>
      </c>
      <c r="S18" s="88">
        <v>1995015.84</v>
      </c>
      <c r="T18" s="88">
        <v>0</v>
      </c>
      <c r="U18" s="84">
        <v>3</v>
      </c>
      <c r="V18" s="85">
        <v>21335088</v>
      </c>
      <c r="W18" s="85">
        <v>21335088</v>
      </c>
    </row>
    <row r="19" spans="1:23" ht="36.75" x14ac:dyDescent="0.25">
      <c r="A19" s="87" t="s">
        <v>184</v>
      </c>
      <c r="B19" s="112">
        <v>1457104683.21</v>
      </c>
      <c r="C19" s="112">
        <v>818679893.23000002</v>
      </c>
      <c r="D19" s="84">
        <v>2</v>
      </c>
      <c r="E19" s="88">
        <v>1137088808.1900001</v>
      </c>
      <c r="F19" s="88">
        <v>673858887.03999996</v>
      </c>
      <c r="G19" s="84">
        <v>2</v>
      </c>
      <c r="H19" s="88">
        <v>1767178.1</v>
      </c>
      <c r="I19" s="88">
        <v>295892.71999999997</v>
      </c>
      <c r="J19" s="84">
        <f t="shared" si="0"/>
        <v>4</v>
      </c>
      <c r="K19" s="85">
        <f t="shared" si="0"/>
        <v>1138855986.29</v>
      </c>
      <c r="L19" s="85">
        <f t="shared" si="0"/>
        <v>674154779.75999999</v>
      </c>
      <c r="M19" s="84">
        <v>3</v>
      </c>
      <c r="N19" s="88">
        <v>7261783.9199999999</v>
      </c>
      <c r="O19" s="88">
        <v>0</v>
      </c>
      <c r="P19" s="86">
        <v>1972</v>
      </c>
      <c r="Q19" s="88">
        <v>199948260.38999999</v>
      </c>
      <c r="R19" s="88">
        <v>57257804.439999998</v>
      </c>
      <c r="S19" s="88">
        <v>23861991.120000001</v>
      </c>
      <c r="T19" s="88">
        <v>90647.54</v>
      </c>
      <c r="U19" s="84">
        <v>2</v>
      </c>
      <c r="V19" s="115">
        <v>87176661.489999995</v>
      </c>
      <c r="W19" s="116">
        <v>87176661.489999995</v>
      </c>
    </row>
    <row r="20" spans="1:23" ht="60.75" x14ac:dyDescent="0.25">
      <c r="A20" s="87" t="s">
        <v>185</v>
      </c>
      <c r="B20" s="88">
        <v>399848694.20999998</v>
      </c>
      <c r="C20" s="88">
        <v>160100486.11000001</v>
      </c>
      <c r="D20" s="84">
        <v>4</v>
      </c>
      <c r="E20" s="89">
        <v>18494715.649999999</v>
      </c>
      <c r="F20" s="89">
        <v>13219610.029999999</v>
      </c>
      <c r="G20" s="84">
        <v>5</v>
      </c>
      <c r="H20" s="88">
        <v>36197625.130000003</v>
      </c>
      <c r="I20" s="88">
        <v>19690351.940000001</v>
      </c>
      <c r="J20" s="84">
        <f t="shared" si="0"/>
        <v>9</v>
      </c>
      <c r="K20" s="85">
        <f t="shared" si="0"/>
        <v>54692340.780000001</v>
      </c>
      <c r="L20" s="85">
        <f t="shared" si="0"/>
        <v>32909961.969999999</v>
      </c>
      <c r="M20" s="84">
        <v>42</v>
      </c>
      <c r="N20" s="88">
        <v>79269880.609999999</v>
      </c>
      <c r="O20" s="88">
        <v>29977002.829999998</v>
      </c>
      <c r="P20" s="86">
        <v>1265</v>
      </c>
      <c r="Q20" s="88">
        <v>211478622.34</v>
      </c>
      <c r="R20" s="88">
        <v>58920428.689999998</v>
      </c>
      <c r="S20" s="88">
        <v>18033689.210000001</v>
      </c>
      <c r="T20" s="88">
        <v>1918931.35</v>
      </c>
      <c r="U20" s="84">
        <v>3</v>
      </c>
      <c r="V20" s="105">
        <v>36374161.270000003</v>
      </c>
      <c r="W20" s="105">
        <v>36374161.270000003</v>
      </c>
    </row>
    <row r="21" spans="1:23" ht="84.75" x14ac:dyDescent="0.25">
      <c r="A21" s="87" t="s">
        <v>186</v>
      </c>
      <c r="B21" s="110">
        <v>158036064.58000001</v>
      </c>
      <c r="C21" s="110">
        <v>117033190.22</v>
      </c>
      <c r="D21" s="84">
        <v>7</v>
      </c>
      <c r="E21" s="117">
        <v>122442717.95</v>
      </c>
      <c r="F21" s="118">
        <v>95073460.930000007</v>
      </c>
      <c r="G21" s="84">
        <v>0</v>
      </c>
      <c r="H21" s="85">
        <v>0</v>
      </c>
      <c r="I21" s="85">
        <v>0</v>
      </c>
      <c r="J21" s="84">
        <f t="shared" si="0"/>
        <v>7</v>
      </c>
      <c r="K21" s="85">
        <f t="shared" si="0"/>
        <v>122442717.95</v>
      </c>
      <c r="L21" s="85">
        <f t="shared" si="0"/>
        <v>95073460.930000007</v>
      </c>
      <c r="M21" s="84">
        <v>0</v>
      </c>
      <c r="N21" s="85">
        <v>0</v>
      </c>
      <c r="O21" s="85">
        <v>0</v>
      </c>
      <c r="P21" s="86">
        <v>149</v>
      </c>
      <c r="Q21" s="88">
        <v>7789539.5700000003</v>
      </c>
      <c r="R21" s="88">
        <v>235722.46</v>
      </c>
      <c r="S21" s="88">
        <v>6162798</v>
      </c>
      <c r="T21" s="88">
        <v>82997.77</v>
      </c>
      <c r="U21" s="84">
        <v>3</v>
      </c>
      <c r="V21" s="105">
        <v>21641009.059999999</v>
      </c>
      <c r="W21" s="83">
        <v>21641009.059999999</v>
      </c>
    </row>
    <row r="22" spans="1:23" ht="72.75" x14ac:dyDescent="0.25">
      <c r="A22" s="109" t="s">
        <v>187</v>
      </c>
      <c r="B22" s="119">
        <v>31747455.77</v>
      </c>
      <c r="C22" s="120">
        <v>12986754.83</v>
      </c>
      <c r="D22" s="84">
        <v>2</v>
      </c>
      <c r="E22" s="121">
        <v>18013332.109999999</v>
      </c>
      <c r="F22" s="121">
        <v>9058183.9199999999</v>
      </c>
      <c r="G22" s="84">
        <v>0</v>
      </c>
      <c r="H22" s="85">
        <v>0</v>
      </c>
      <c r="I22" s="85">
        <v>0</v>
      </c>
      <c r="J22" s="84">
        <f t="shared" si="0"/>
        <v>2</v>
      </c>
      <c r="K22" s="85">
        <f t="shared" si="0"/>
        <v>18013332.109999999</v>
      </c>
      <c r="L22" s="85">
        <f t="shared" si="0"/>
        <v>9058183.9199999999</v>
      </c>
      <c r="M22" s="84">
        <v>0</v>
      </c>
      <c r="N22" s="85">
        <v>0</v>
      </c>
      <c r="O22" s="85">
        <v>0</v>
      </c>
      <c r="P22" s="86"/>
      <c r="Q22" s="122">
        <v>8834115.8300000001</v>
      </c>
      <c r="R22" s="122">
        <v>1790733.73</v>
      </c>
      <c r="S22" s="122">
        <v>2783432.73</v>
      </c>
      <c r="T22" s="122">
        <v>21262.080000000002</v>
      </c>
      <c r="U22" s="84">
        <v>1</v>
      </c>
      <c r="V22" s="100">
        <v>2116575.1</v>
      </c>
      <c r="W22" s="123">
        <v>2116575.1</v>
      </c>
    </row>
    <row r="23" spans="1:23" ht="96.75" x14ac:dyDescent="0.25">
      <c r="A23" s="109" t="s">
        <v>188</v>
      </c>
      <c r="B23" s="88">
        <v>164890205.74000001</v>
      </c>
      <c r="C23" s="83">
        <v>81271657.709999993</v>
      </c>
      <c r="D23" s="84">
        <v>2</v>
      </c>
      <c r="E23" s="103">
        <v>95517223.040000007</v>
      </c>
      <c r="F23" s="88">
        <v>55240663.060000002</v>
      </c>
      <c r="G23" s="84">
        <v>0</v>
      </c>
      <c r="H23" s="85">
        <v>0</v>
      </c>
      <c r="I23" s="85">
        <v>0</v>
      </c>
      <c r="J23" s="84">
        <f t="shared" si="0"/>
        <v>2</v>
      </c>
      <c r="K23" s="85">
        <f t="shared" si="0"/>
        <v>95517223.040000007</v>
      </c>
      <c r="L23" s="85">
        <f t="shared" si="0"/>
        <v>55240663.060000002</v>
      </c>
      <c r="M23" s="84">
        <v>1</v>
      </c>
      <c r="N23" s="88">
        <v>9967</v>
      </c>
      <c r="O23" s="85">
        <v>0</v>
      </c>
      <c r="P23" s="86">
        <v>380</v>
      </c>
      <c r="Q23" s="88">
        <v>43363851.100000001</v>
      </c>
      <c r="R23" s="88">
        <v>6860577.4500000002</v>
      </c>
      <c r="S23" s="88">
        <v>6828747.4000000004</v>
      </c>
      <c r="T23" s="88">
        <v>0</v>
      </c>
      <c r="U23" s="84">
        <v>1</v>
      </c>
      <c r="V23" s="85">
        <v>19170417.199999999</v>
      </c>
      <c r="W23" s="85">
        <v>19170417.199999999</v>
      </c>
    </row>
    <row r="24" spans="1:23" ht="48.75" x14ac:dyDescent="0.25">
      <c r="A24" s="109" t="s">
        <v>189</v>
      </c>
      <c r="B24" s="124">
        <v>28811533.640000001</v>
      </c>
      <c r="C24" s="125">
        <v>17147247.829999998</v>
      </c>
      <c r="D24" s="84">
        <v>10</v>
      </c>
      <c r="E24" s="89">
        <v>11466814.75</v>
      </c>
      <c r="F24" s="89">
        <v>6879102.9000000004</v>
      </c>
      <c r="G24" s="84">
        <v>0</v>
      </c>
      <c r="H24" s="85">
        <v>0</v>
      </c>
      <c r="I24" s="85">
        <v>0</v>
      </c>
      <c r="J24" s="84">
        <f t="shared" si="0"/>
        <v>10</v>
      </c>
      <c r="K24" s="85">
        <f t="shared" si="0"/>
        <v>11466814.75</v>
      </c>
      <c r="L24" s="85">
        <f t="shared" si="0"/>
        <v>6879102.9000000004</v>
      </c>
      <c r="M24" s="84">
        <v>4</v>
      </c>
      <c r="N24" s="85">
        <v>300646</v>
      </c>
      <c r="O24" s="85">
        <v>0</v>
      </c>
      <c r="P24" s="86">
        <v>141</v>
      </c>
      <c r="Q24" s="103">
        <v>5990902.54</v>
      </c>
      <c r="R24" s="103">
        <v>1339493.24</v>
      </c>
      <c r="S24" s="103">
        <v>2285268.66</v>
      </c>
      <c r="T24" s="103">
        <v>160750</v>
      </c>
      <c r="U24" s="84">
        <v>3</v>
      </c>
      <c r="V24" s="103">
        <v>8767901.6899999995</v>
      </c>
      <c r="W24" s="126">
        <v>8767901.6899999995</v>
      </c>
    </row>
    <row r="25" spans="1:23" ht="96.75" x14ac:dyDescent="0.25">
      <c r="A25" s="109" t="s">
        <v>190</v>
      </c>
      <c r="B25" s="89">
        <v>6633050.29</v>
      </c>
      <c r="C25" s="89">
        <v>3891444.51</v>
      </c>
      <c r="D25" s="84">
        <v>1</v>
      </c>
      <c r="E25" s="88">
        <v>38851.68</v>
      </c>
      <c r="F25" s="88">
        <v>0</v>
      </c>
      <c r="G25" s="84">
        <v>1</v>
      </c>
      <c r="H25" s="85">
        <v>32864.160000000003</v>
      </c>
      <c r="I25" s="85">
        <v>0</v>
      </c>
      <c r="J25" s="84">
        <f t="shared" si="0"/>
        <v>2</v>
      </c>
      <c r="K25" s="85">
        <f t="shared" si="0"/>
        <v>71715.839999999997</v>
      </c>
      <c r="L25" s="85">
        <f t="shared" si="0"/>
        <v>0</v>
      </c>
      <c r="M25" s="84">
        <v>3</v>
      </c>
      <c r="N25" s="88">
        <v>3274354</v>
      </c>
      <c r="O25" s="88">
        <v>2379500</v>
      </c>
      <c r="P25" s="86">
        <v>98</v>
      </c>
      <c r="Q25" s="88">
        <v>3087680.19</v>
      </c>
      <c r="R25" s="88">
        <v>1457794.51</v>
      </c>
      <c r="S25" s="88">
        <v>199300.26</v>
      </c>
      <c r="T25" s="88">
        <v>54150</v>
      </c>
      <c r="U25" s="84">
        <v>0</v>
      </c>
      <c r="V25" s="85">
        <v>0</v>
      </c>
      <c r="W25" s="85">
        <v>0</v>
      </c>
    </row>
    <row r="26" spans="1:23" ht="48.75" x14ac:dyDescent="0.25">
      <c r="A26" s="109" t="s">
        <v>191</v>
      </c>
      <c r="B26" s="110">
        <v>32948477.350000001</v>
      </c>
      <c r="C26" s="110">
        <v>21606811.350000001</v>
      </c>
      <c r="D26" s="84">
        <v>3</v>
      </c>
      <c r="E26" s="89">
        <v>16019621.220000001</v>
      </c>
      <c r="F26" s="89">
        <v>10961500.439999999</v>
      </c>
      <c r="G26" s="84">
        <v>0</v>
      </c>
      <c r="H26" s="85">
        <v>0</v>
      </c>
      <c r="I26" s="85">
        <v>0</v>
      </c>
      <c r="J26" s="84">
        <f t="shared" si="0"/>
        <v>3</v>
      </c>
      <c r="K26" s="85">
        <f t="shared" si="0"/>
        <v>16019621.220000001</v>
      </c>
      <c r="L26" s="85">
        <f t="shared" si="0"/>
        <v>10961500.439999999</v>
      </c>
      <c r="M26" s="84">
        <v>0</v>
      </c>
      <c r="N26" s="85">
        <v>0</v>
      </c>
      <c r="O26" s="85">
        <v>0</v>
      </c>
      <c r="P26" s="86">
        <v>102</v>
      </c>
      <c r="Q26" s="88">
        <v>4284425.1900000004</v>
      </c>
      <c r="R26" s="88">
        <v>718196.5</v>
      </c>
      <c r="S26" s="88">
        <v>2890192.05</v>
      </c>
      <c r="T26" s="88">
        <v>172875.51999999999</v>
      </c>
      <c r="U26" s="84">
        <v>1</v>
      </c>
      <c r="V26" s="105">
        <v>9754238.8900000006</v>
      </c>
      <c r="W26" s="83">
        <v>9754238.8900000006</v>
      </c>
    </row>
    <row r="27" spans="1:23" ht="108.75" x14ac:dyDescent="0.25">
      <c r="A27" s="109" t="s">
        <v>192</v>
      </c>
      <c r="B27" s="127">
        <v>140398689.16</v>
      </c>
      <c r="C27" s="127">
        <v>33419729.829999998</v>
      </c>
      <c r="D27" s="84">
        <v>2</v>
      </c>
      <c r="E27" s="89">
        <v>12060287.42</v>
      </c>
      <c r="F27" s="89">
        <v>11488303.24</v>
      </c>
      <c r="G27" s="84">
        <v>3</v>
      </c>
      <c r="H27" s="85">
        <v>12830108.529999999</v>
      </c>
      <c r="I27" s="85">
        <v>0</v>
      </c>
      <c r="J27" s="84">
        <f t="shared" si="0"/>
        <v>5</v>
      </c>
      <c r="K27" s="85">
        <f t="shared" si="0"/>
        <v>24890395.949999999</v>
      </c>
      <c r="L27" s="85">
        <f t="shared" si="0"/>
        <v>11488303.24</v>
      </c>
      <c r="M27" s="84">
        <v>3</v>
      </c>
      <c r="N27" s="85">
        <v>1507051.08</v>
      </c>
      <c r="O27" s="85">
        <v>0</v>
      </c>
      <c r="P27" s="86">
        <v>241</v>
      </c>
      <c r="Q27" s="85">
        <v>66228135.039999999</v>
      </c>
      <c r="R27" s="85">
        <v>13840212.960000001</v>
      </c>
      <c r="S27" s="85">
        <v>41775674.350000001</v>
      </c>
      <c r="T27" s="85">
        <v>2093780.89</v>
      </c>
      <c r="U27" s="84">
        <v>1</v>
      </c>
      <c r="V27" s="127">
        <v>5997432.7400000002</v>
      </c>
      <c r="W27" s="127">
        <v>5997432.7400000002</v>
      </c>
    </row>
    <row r="28" spans="1:23" ht="48.75" x14ac:dyDescent="0.25">
      <c r="A28" s="109" t="s">
        <v>193</v>
      </c>
      <c r="B28" s="88">
        <v>60634927.149999999</v>
      </c>
      <c r="C28" s="110">
        <v>36143263.18</v>
      </c>
      <c r="D28" s="84">
        <v>1</v>
      </c>
      <c r="E28" s="103">
        <v>6601346.5099999998</v>
      </c>
      <c r="F28" s="103">
        <v>4355355.8600000003</v>
      </c>
      <c r="G28" s="84">
        <v>4</v>
      </c>
      <c r="H28" s="103">
        <v>1392346.06</v>
      </c>
      <c r="I28" s="103">
        <v>29657.49</v>
      </c>
      <c r="J28" s="84">
        <f t="shared" si="0"/>
        <v>5</v>
      </c>
      <c r="K28" s="85">
        <f t="shared" si="0"/>
        <v>7993692.5700000003</v>
      </c>
      <c r="L28" s="85">
        <f t="shared" si="0"/>
        <v>4385013.3500000006</v>
      </c>
      <c r="M28" s="84">
        <v>33</v>
      </c>
      <c r="N28" s="103">
        <v>11712126.84</v>
      </c>
      <c r="O28" s="103">
        <v>1018664.72</v>
      </c>
      <c r="P28" s="86">
        <v>58</v>
      </c>
      <c r="Q28" s="103">
        <v>5730811.0199999996</v>
      </c>
      <c r="R28" s="103">
        <v>369278.27</v>
      </c>
      <c r="S28" s="103">
        <v>6835158.6699999999</v>
      </c>
      <c r="T28" s="103">
        <v>2007168.79</v>
      </c>
      <c r="U28" s="84">
        <v>2</v>
      </c>
      <c r="V28" s="85">
        <v>28363138.050000001</v>
      </c>
      <c r="W28" s="103">
        <v>28363138.050000001</v>
      </c>
    </row>
    <row r="29" spans="1:23" ht="48.75" x14ac:dyDescent="0.25">
      <c r="A29" s="109" t="s">
        <v>194</v>
      </c>
      <c r="B29" s="110">
        <v>27842488.84</v>
      </c>
      <c r="C29" s="110">
        <v>7104561.8899999997</v>
      </c>
      <c r="D29" s="84">
        <v>1</v>
      </c>
      <c r="E29" s="88">
        <v>10633628.720000001</v>
      </c>
      <c r="F29" s="88">
        <v>0</v>
      </c>
      <c r="G29" s="84">
        <v>0</v>
      </c>
      <c r="H29" s="85">
        <v>0</v>
      </c>
      <c r="I29" s="85">
        <v>0</v>
      </c>
      <c r="J29" s="84">
        <f t="shared" si="0"/>
        <v>1</v>
      </c>
      <c r="K29" s="85">
        <f t="shared" si="0"/>
        <v>10633628.720000001</v>
      </c>
      <c r="L29" s="85">
        <f t="shared" si="0"/>
        <v>0</v>
      </c>
      <c r="M29" s="84">
        <v>2</v>
      </c>
      <c r="N29" s="88">
        <v>1149797.5</v>
      </c>
      <c r="O29" s="88">
        <v>109504.94</v>
      </c>
      <c r="P29" s="86">
        <v>46</v>
      </c>
      <c r="Q29" s="88">
        <v>5585535.0499999998</v>
      </c>
      <c r="R29" s="88">
        <v>976942.17</v>
      </c>
      <c r="S29" s="88">
        <v>4594480.7699999996</v>
      </c>
      <c r="T29" s="88">
        <v>139067.98000000001</v>
      </c>
      <c r="U29" s="84">
        <v>1</v>
      </c>
      <c r="V29" s="85">
        <v>5879046.7999999998</v>
      </c>
      <c r="W29" s="85">
        <v>5879046.7999999998</v>
      </c>
    </row>
    <row r="30" spans="1:23" ht="60.75" x14ac:dyDescent="0.25">
      <c r="A30" s="128" t="s">
        <v>195</v>
      </c>
      <c r="B30" s="129">
        <v>1791912.16</v>
      </c>
      <c r="C30" s="129">
        <v>217412.36</v>
      </c>
      <c r="D30" s="93">
        <v>0</v>
      </c>
      <c r="E30" s="95">
        <v>0</v>
      </c>
      <c r="F30" s="95">
        <v>0</v>
      </c>
      <c r="G30" s="93">
        <v>0</v>
      </c>
      <c r="H30" s="95">
        <v>0</v>
      </c>
      <c r="I30" s="95">
        <v>0</v>
      </c>
      <c r="J30" s="93">
        <f t="shared" si="0"/>
        <v>0</v>
      </c>
      <c r="K30" s="95">
        <f t="shared" si="0"/>
        <v>0</v>
      </c>
      <c r="L30" s="95">
        <f t="shared" si="0"/>
        <v>0</v>
      </c>
      <c r="M30" s="93">
        <v>0</v>
      </c>
      <c r="N30" s="95">
        <v>0</v>
      </c>
      <c r="O30" s="95">
        <v>0</v>
      </c>
      <c r="P30" s="96">
        <v>1</v>
      </c>
      <c r="Q30" s="130">
        <v>150401</v>
      </c>
      <c r="R30" s="97">
        <v>145387.64000000001</v>
      </c>
      <c r="S30" s="97">
        <v>1641511.16</v>
      </c>
      <c r="T30" s="97">
        <v>72024.72</v>
      </c>
      <c r="U30" s="93">
        <v>0</v>
      </c>
      <c r="V30" s="95">
        <v>0</v>
      </c>
      <c r="W30" s="95">
        <v>0</v>
      </c>
    </row>
    <row r="31" spans="1:23" ht="180.75" x14ac:dyDescent="0.25">
      <c r="A31" s="109" t="s">
        <v>196</v>
      </c>
      <c r="B31" s="112">
        <v>49166051.490000002</v>
      </c>
      <c r="C31" s="112">
        <v>25829071.09</v>
      </c>
      <c r="D31" s="84">
        <v>1</v>
      </c>
      <c r="E31" s="112">
        <v>11716251.970000001</v>
      </c>
      <c r="F31" s="112">
        <v>5185417.66</v>
      </c>
      <c r="G31" s="84">
        <v>3</v>
      </c>
      <c r="H31" s="112">
        <v>3385599.22</v>
      </c>
      <c r="I31" s="112">
        <v>2446500.0099999998</v>
      </c>
      <c r="J31" s="84">
        <f t="shared" si="0"/>
        <v>4</v>
      </c>
      <c r="K31" s="85">
        <f t="shared" si="0"/>
        <v>15101851.190000001</v>
      </c>
      <c r="L31" s="85">
        <f t="shared" si="0"/>
        <v>7631917.6699999999</v>
      </c>
      <c r="M31" s="84">
        <v>0</v>
      </c>
      <c r="N31" s="85">
        <v>0</v>
      </c>
      <c r="O31" s="85">
        <v>0</v>
      </c>
      <c r="P31" s="86">
        <v>83</v>
      </c>
      <c r="Q31" s="112">
        <v>6923797.2799999984</v>
      </c>
      <c r="R31" s="112">
        <v>1833868.03</v>
      </c>
      <c r="S31" s="112">
        <v>11216595.91</v>
      </c>
      <c r="T31" s="112">
        <v>439478.28</v>
      </c>
      <c r="U31" s="84">
        <v>1</v>
      </c>
      <c r="V31" s="85">
        <v>15923807.109999999</v>
      </c>
      <c r="W31" s="85">
        <v>15923807.109999999</v>
      </c>
    </row>
    <row r="32" spans="1:23" ht="72.75" x14ac:dyDescent="0.25">
      <c r="A32" s="109" t="s">
        <v>197</v>
      </c>
      <c r="B32" s="83">
        <v>191440070.19999999</v>
      </c>
      <c r="C32" s="118">
        <v>65633302.939999998</v>
      </c>
      <c r="D32" s="84">
        <v>22</v>
      </c>
      <c r="E32" s="118">
        <v>107641042.43000001</v>
      </c>
      <c r="F32" s="118">
        <v>56226081.530000001</v>
      </c>
      <c r="G32" s="84">
        <v>0</v>
      </c>
      <c r="H32" s="85">
        <v>0</v>
      </c>
      <c r="I32" s="85">
        <v>0</v>
      </c>
      <c r="J32" s="84">
        <f t="shared" si="0"/>
        <v>22</v>
      </c>
      <c r="K32" s="85">
        <f t="shared" si="0"/>
        <v>107641042.43000001</v>
      </c>
      <c r="L32" s="85">
        <f t="shared" si="0"/>
        <v>56226081.530000001</v>
      </c>
      <c r="M32" s="84">
        <v>33</v>
      </c>
      <c r="N32" s="118">
        <v>29627051.059999999</v>
      </c>
      <c r="O32" s="118">
        <v>8100429.7400000002</v>
      </c>
      <c r="P32" s="86">
        <v>149</v>
      </c>
      <c r="Q32" s="118">
        <v>23225533.870000001</v>
      </c>
      <c r="R32" s="118">
        <v>1009955.87</v>
      </c>
      <c r="S32" s="88">
        <v>30946442.84</v>
      </c>
      <c r="T32" s="88">
        <v>296835.8</v>
      </c>
      <c r="U32" s="84">
        <v>0</v>
      </c>
      <c r="V32" s="85">
        <v>0</v>
      </c>
      <c r="W32" s="85">
        <v>0</v>
      </c>
    </row>
    <row r="33" spans="1:23" ht="36.75" x14ac:dyDescent="0.25">
      <c r="A33" s="109" t="s">
        <v>22</v>
      </c>
      <c r="B33" s="131">
        <v>165329919.40000001</v>
      </c>
      <c r="C33" s="131">
        <v>107225670.36</v>
      </c>
      <c r="D33" s="84">
        <v>15</v>
      </c>
      <c r="E33" s="132">
        <v>30766866.02</v>
      </c>
      <c r="F33" s="132">
        <v>18682123.170000002</v>
      </c>
      <c r="G33" s="84">
        <v>0</v>
      </c>
      <c r="H33" s="85">
        <v>0</v>
      </c>
      <c r="I33" s="85">
        <v>0</v>
      </c>
      <c r="J33" s="84">
        <f t="shared" si="0"/>
        <v>15</v>
      </c>
      <c r="K33" s="85">
        <f t="shared" si="0"/>
        <v>30766866.02</v>
      </c>
      <c r="L33" s="85">
        <f t="shared" si="0"/>
        <v>18682123.170000002</v>
      </c>
      <c r="M33" s="84">
        <v>52</v>
      </c>
      <c r="N33" s="132">
        <v>101432764.44</v>
      </c>
      <c r="O33" s="132">
        <v>71260445.340000004</v>
      </c>
      <c r="P33" s="86">
        <v>90</v>
      </c>
      <c r="Q33" s="133">
        <v>29990318.73</v>
      </c>
      <c r="R33" s="133">
        <v>15124117.640000001</v>
      </c>
      <c r="S33" s="134">
        <v>980986</v>
      </c>
      <c r="T33" s="134">
        <v>0</v>
      </c>
      <c r="U33" s="84">
        <v>1</v>
      </c>
      <c r="V33" s="135">
        <v>2158984.21</v>
      </c>
      <c r="W33" s="132">
        <v>2158984.21</v>
      </c>
    </row>
    <row r="34" spans="1:23" ht="96.75" x14ac:dyDescent="0.25">
      <c r="A34" s="109" t="s">
        <v>198</v>
      </c>
      <c r="B34" s="136">
        <v>10714851.689999999</v>
      </c>
      <c r="C34" s="136">
        <v>1323009.8700000001</v>
      </c>
      <c r="D34" s="84">
        <v>2</v>
      </c>
      <c r="E34" s="88">
        <v>17717.650000000001</v>
      </c>
      <c r="F34" s="88">
        <v>0</v>
      </c>
      <c r="G34" s="84">
        <v>0</v>
      </c>
      <c r="H34" s="85">
        <v>0</v>
      </c>
      <c r="I34" s="85">
        <v>0</v>
      </c>
      <c r="J34" s="84">
        <f t="shared" si="0"/>
        <v>2</v>
      </c>
      <c r="K34" s="85">
        <f t="shared" si="0"/>
        <v>17717.650000000001</v>
      </c>
      <c r="L34" s="85">
        <f t="shared" si="0"/>
        <v>0</v>
      </c>
      <c r="M34" s="84">
        <v>2</v>
      </c>
      <c r="N34" s="88">
        <v>971516</v>
      </c>
      <c r="O34" s="88">
        <v>72068.800000000003</v>
      </c>
      <c r="P34" s="86">
        <v>38</v>
      </c>
      <c r="Q34" s="88">
        <v>5657802.0599999996</v>
      </c>
      <c r="R34" s="88">
        <v>1145477.54</v>
      </c>
      <c r="S34" s="88">
        <v>4067815.98</v>
      </c>
      <c r="T34" s="88">
        <v>105463.53</v>
      </c>
      <c r="U34" s="84">
        <v>0</v>
      </c>
      <c r="V34" s="85">
        <v>0</v>
      </c>
      <c r="W34" s="85">
        <v>0</v>
      </c>
    </row>
    <row r="35" spans="1:23" ht="72.75" x14ac:dyDescent="0.25">
      <c r="A35" s="109" t="s">
        <v>199</v>
      </c>
      <c r="B35" s="105">
        <v>122430337.51000001</v>
      </c>
      <c r="C35" s="83">
        <v>101685575.01000001</v>
      </c>
      <c r="D35" s="84">
        <v>1</v>
      </c>
      <c r="E35" s="88">
        <v>112284354.59999999</v>
      </c>
      <c r="F35" s="88">
        <v>95441701.319999993</v>
      </c>
      <c r="G35" s="84">
        <v>0</v>
      </c>
      <c r="H35" s="85">
        <v>0</v>
      </c>
      <c r="I35" s="85">
        <v>0</v>
      </c>
      <c r="J35" s="84">
        <f t="shared" si="0"/>
        <v>1</v>
      </c>
      <c r="K35" s="85">
        <f t="shared" si="0"/>
        <v>112284354.59999999</v>
      </c>
      <c r="L35" s="85">
        <f t="shared" si="0"/>
        <v>95441701.319999993</v>
      </c>
      <c r="M35" s="84">
        <v>0</v>
      </c>
      <c r="N35" s="85">
        <v>0</v>
      </c>
      <c r="O35" s="85">
        <v>0</v>
      </c>
      <c r="P35" s="86">
        <v>11</v>
      </c>
      <c r="Q35" s="88">
        <v>1973249.88</v>
      </c>
      <c r="R35" s="88">
        <v>41679.89</v>
      </c>
      <c r="S35" s="88">
        <v>1970539.23</v>
      </c>
      <c r="T35" s="88">
        <v>0</v>
      </c>
      <c r="U35" s="84">
        <v>1</v>
      </c>
      <c r="V35" s="85">
        <v>6202193.7999999998</v>
      </c>
      <c r="W35" s="85">
        <v>6202193.7999999998</v>
      </c>
    </row>
    <row r="36" spans="1:23" ht="96.75" x14ac:dyDescent="0.25">
      <c r="A36" s="109" t="s">
        <v>200</v>
      </c>
      <c r="B36" s="137">
        <v>30767499.489999998</v>
      </c>
      <c r="C36" s="137">
        <f>8918685.66</f>
        <v>8918685.6600000001</v>
      </c>
      <c r="D36" s="84">
        <v>3</v>
      </c>
      <c r="E36" s="88">
        <v>10833086.619999999</v>
      </c>
      <c r="F36" s="88">
        <v>0</v>
      </c>
      <c r="G36" s="84">
        <v>0</v>
      </c>
      <c r="H36" s="85">
        <v>0</v>
      </c>
      <c r="I36" s="85">
        <v>0</v>
      </c>
      <c r="J36" s="84">
        <f t="shared" si="0"/>
        <v>3</v>
      </c>
      <c r="K36" s="85">
        <f t="shared" si="0"/>
        <v>10833086.619999999</v>
      </c>
      <c r="L36" s="85">
        <f t="shared" si="0"/>
        <v>0</v>
      </c>
      <c r="M36" s="84">
        <v>2</v>
      </c>
      <c r="N36" s="138">
        <v>1211600</v>
      </c>
      <c r="O36" s="88">
        <v>0</v>
      </c>
      <c r="P36" s="86">
        <v>38</v>
      </c>
      <c r="Q36" s="138">
        <v>9291705.3900000006</v>
      </c>
      <c r="R36" s="138">
        <v>3874011.64</v>
      </c>
      <c r="S36" s="138">
        <v>4386433.46</v>
      </c>
      <c r="T36" s="88">
        <v>0</v>
      </c>
      <c r="U36" s="84">
        <v>1</v>
      </c>
      <c r="V36" s="138">
        <v>5044674.0199999996</v>
      </c>
      <c r="W36" s="138">
        <v>5044674.0199999996</v>
      </c>
    </row>
    <row r="37" spans="1:23" ht="120.75" x14ac:dyDescent="0.25">
      <c r="A37" s="109" t="s">
        <v>201</v>
      </c>
      <c r="B37" s="89">
        <v>67163175.939999998</v>
      </c>
      <c r="C37" s="89">
        <v>23784821.030000001</v>
      </c>
      <c r="D37" s="84">
        <v>23</v>
      </c>
      <c r="E37" s="89">
        <v>23831160.600000001</v>
      </c>
      <c r="F37" s="89">
        <v>14134277.289999999</v>
      </c>
      <c r="G37" s="84">
        <v>1</v>
      </c>
      <c r="H37" s="88">
        <v>688412.59</v>
      </c>
      <c r="I37" s="88">
        <v>0</v>
      </c>
      <c r="J37" s="84">
        <f t="shared" si="0"/>
        <v>24</v>
      </c>
      <c r="K37" s="85">
        <f t="shared" si="0"/>
        <v>24519573.190000001</v>
      </c>
      <c r="L37" s="85">
        <f t="shared" si="0"/>
        <v>14134277.289999999</v>
      </c>
      <c r="M37" s="84">
        <v>2</v>
      </c>
      <c r="N37" s="88">
        <v>1084930</v>
      </c>
      <c r="O37" s="88">
        <v>0</v>
      </c>
      <c r="P37" s="86">
        <v>87</v>
      </c>
      <c r="Q37" s="88">
        <v>23888703.989999998</v>
      </c>
      <c r="R37" s="88">
        <v>617250.32999999996</v>
      </c>
      <c r="S37" s="88">
        <v>8693499.5</v>
      </c>
      <c r="T37" s="88">
        <v>56824.15</v>
      </c>
      <c r="U37" s="84">
        <v>2</v>
      </c>
      <c r="V37" s="105">
        <v>8976469.2599999998</v>
      </c>
      <c r="W37" s="105">
        <v>8976469.2599999998</v>
      </c>
    </row>
    <row r="38" spans="1:23" ht="60.75" x14ac:dyDescent="0.25">
      <c r="A38" s="109" t="s">
        <v>202</v>
      </c>
      <c r="B38" s="85">
        <v>0</v>
      </c>
      <c r="C38" s="85">
        <v>0</v>
      </c>
      <c r="D38" s="84">
        <v>0</v>
      </c>
      <c r="E38" s="85">
        <v>0</v>
      </c>
      <c r="F38" s="85">
        <v>0</v>
      </c>
      <c r="G38" s="84">
        <v>0</v>
      </c>
      <c r="H38" s="85">
        <v>0</v>
      </c>
      <c r="I38" s="85">
        <v>0</v>
      </c>
      <c r="J38" s="84">
        <f t="shared" si="0"/>
        <v>0</v>
      </c>
      <c r="K38" s="85">
        <f t="shared" si="0"/>
        <v>0</v>
      </c>
      <c r="L38" s="85">
        <f t="shared" si="0"/>
        <v>0</v>
      </c>
      <c r="M38" s="84">
        <v>0</v>
      </c>
      <c r="N38" s="85">
        <v>0</v>
      </c>
      <c r="O38" s="85">
        <v>0</v>
      </c>
      <c r="P38" s="86">
        <v>0</v>
      </c>
      <c r="Q38" s="85">
        <v>0</v>
      </c>
      <c r="R38" s="85">
        <v>0</v>
      </c>
      <c r="S38" s="85">
        <v>0</v>
      </c>
      <c r="T38" s="85">
        <v>0</v>
      </c>
      <c r="U38" s="84">
        <v>0</v>
      </c>
      <c r="V38" s="85">
        <v>0</v>
      </c>
      <c r="W38" s="85">
        <v>0</v>
      </c>
    </row>
    <row r="39" spans="1:23" ht="84.75" x14ac:dyDescent="0.25">
      <c r="A39" s="109" t="s">
        <v>203</v>
      </c>
      <c r="B39" s="110">
        <v>4965576.2699999996</v>
      </c>
      <c r="C39" s="110">
        <v>586661.19999999995</v>
      </c>
      <c r="D39" s="84">
        <v>0</v>
      </c>
      <c r="E39" s="85">
        <v>0</v>
      </c>
      <c r="F39" s="85">
        <v>0</v>
      </c>
      <c r="G39" s="84">
        <v>0</v>
      </c>
      <c r="H39" s="85">
        <v>0</v>
      </c>
      <c r="I39" s="85">
        <v>0</v>
      </c>
      <c r="J39" s="84">
        <f t="shared" si="0"/>
        <v>0</v>
      </c>
      <c r="K39" s="85">
        <f t="shared" si="0"/>
        <v>0</v>
      </c>
      <c r="L39" s="85">
        <f t="shared" si="0"/>
        <v>0</v>
      </c>
      <c r="M39" s="84">
        <v>0</v>
      </c>
      <c r="N39" s="85">
        <v>0</v>
      </c>
      <c r="O39" s="85">
        <v>0</v>
      </c>
      <c r="P39" s="86">
        <v>9</v>
      </c>
      <c r="Q39" s="103">
        <v>3411600</v>
      </c>
      <c r="R39" s="88">
        <v>586661.19999999995</v>
      </c>
      <c r="S39" s="103">
        <v>1553976.27</v>
      </c>
      <c r="T39" s="88">
        <v>0</v>
      </c>
      <c r="U39" s="84">
        <v>0</v>
      </c>
      <c r="V39" s="85">
        <v>0</v>
      </c>
      <c r="W39" s="85">
        <v>0</v>
      </c>
    </row>
    <row r="40" spans="1:23" ht="48.75" x14ac:dyDescent="0.25">
      <c r="A40" s="109" t="s">
        <v>204</v>
      </c>
      <c r="B40" s="85">
        <v>0</v>
      </c>
      <c r="C40" s="85"/>
      <c r="D40" s="84">
        <v>0</v>
      </c>
      <c r="E40" s="85">
        <v>0</v>
      </c>
      <c r="F40" s="85">
        <v>0</v>
      </c>
      <c r="G40" s="84">
        <v>0</v>
      </c>
      <c r="H40" s="85">
        <v>0</v>
      </c>
      <c r="I40" s="85">
        <v>0</v>
      </c>
      <c r="J40" s="84">
        <f t="shared" si="0"/>
        <v>0</v>
      </c>
      <c r="K40" s="85">
        <f t="shared" si="0"/>
        <v>0</v>
      </c>
      <c r="L40" s="85">
        <f t="shared" si="0"/>
        <v>0</v>
      </c>
      <c r="M40" s="84">
        <v>0</v>
      </c>
      <c r="N40" s="85">
        <v>0</v>
      </c>
      <c r="O40" s="85">
        <v>0</v>
      </c>
      <c r="P40" s="86">
        <v>0</v>
      </c>
      <c r="Q40" s="85">
        <v>0</v>
      </c>
      <c r="R40" s="85"/>
      <c r="S40" s="85">
        <v>0</v>
      </c>
      <c r="T40" s="85"/>
      <c r="U40" s="84">
        <v>0</v>
      </c>
      <c r="V40" s="85">
        <v>0</v>
      </c>
      <c r="W40" s="85"/>
    </row>
    <row r="41" spans="1:23" ht="72.75" x14ac:dyDescent="0.25">
      <c r="A41" s="109" t="s">
        <v>205</v>
      </c>
      <c r="B41" s="85">
        <v>0</v>
      </c>
      <c r="C41" s="85">
        <v>0</v>
      </c>
      <c r="D41" s="84">
        <v>0</v>
      </c>
      <c r="E41" s="85">
        <v>0</v>
      </c>
      <c r="F41" s="85">
        <v>0</v>
      </c>
      <c r="G41" s="84">
        <v>0</v>
      </c>
      <c r="H41" s="85">
        <v>0</v>
      </c>
      <c r="I41" s="85">
        <v>0</v>
      </c>
      <c r="J41" s="84">
        <f t="shared" si="0"/>
        <v>0</v>
      </c>
      <c r="K41" s="85">
        <f t="shared" si="0"/>
        <v>0</v>
      </c>
      <c r="L41" s="85">
        <f t="shared" si="0"/>
        <v>0</v>
      </c>
      <c r="M41" s="84">
        <v>0</v>
      </c>
      <c r="N41" s="85">
        <v>0</v>
      </c>
      <c r="O41" s="85">
        <v>0</v>
      </c>
      <c r="P41" s="86">
        <v>0</v>
      </c>
      <c r="Q41" s="85">
        <v>0</v>
      </c>
      <c r="R41" s="85">
        <v>0</v>
      </c>
      <c r="S41" s="85">
        <v>0</v>
      </c>
      <c r="T41" s="85">
        <v>0</v>
      </c>
      <c r="U41" s="84">
        <v>0</v>
      </c>
      <c r="V41" s="85">
        <v>0</v>
      </c>
      <c r="W41" s="85">
        <v>0</v>
      </c>
    </row>
    <row r="42" spans="1:23" ht="48.75" x14ac:dyDescent="0.25">
      <c r="A42" s="109" t="s">
        <v>206</v>
      </c>
      <c r="B42" s="110">
        <v>2730078</v>
      </c>
      <c r="C42" s="110">
        <v>2515.14</v>
      </c>
      <c r="D42" s="84">
        <v>0</v>
      </c>
      <c r="E42" s="85">
        <v>0</v>
      </c>
      <c r="F42" s="85"/>
      <c r="G42" s="84">
        <v>0</v>
      </c>
      <c r="H42" s="85">
        <v>0</v>
      </c>
      <c r="I42" s="85">
        <v>0</v>
      </c>
      <c r="J42" s="84">
        <f t="shared" si="0"/>
        <v>0</v>
      </c>
      <c r="K42" s="85">
        <f t="shared" si="0"/>
        <v>0</v>
      </c>
      <c r="L42" s="85">
        <f t="shared" si="0"/>
        <v>0</v>
      </c>
      <c r="M42" s="139">
        <v>0</v>
      </c>
      <c r="N42" s="85">
        <v>0</v>
      </c>
      <c r="O42" s="85">
        <v>0</v>
      </c>
      <c r="P42" s="86">
        <v>1</v>
      </c>
      <c r="Q42" s="88">
        <v>169525.71</v>
      </c>
      <c r="R42" s="88">
        <v>0</v>
      </c>
      <c r="S42" s="88">
        <v>2560552.29</v>
      </c>
      <c r="T42" s="88">
        <v>2515.14</v>
      </c>
      <c r="U42" s="84">
        <v>0</v>
      </c>
      <c r="V42" s="85">
        <v>0</v>
      </c>
      <c r="W42" s="85"/>
    </row>
    <row r="43" spans="1:23" ht="72.75" x14ac:dyDescent="0.25">
      <c r="A43" s="109" t="s">
        <v>207</v>
      </c>
      <c r="B43" s="110">
        <v>251966.4</v>
      </c>
      <c r="C43" s="110">
        <v>84180.72</v>
      </c>
      <c r="D43" s="84">
        <v>0</v>
      </c>
      <c r="E43" s="85">
        <v>0</v>
      </c>
      <c r="F43" s="85"/>
      <c r="G43" s="84">
        <v>0</v>
      </c>
      <c r="H43" s="85">
        <v>0</v>
      </c>
      <c r="I43" s="85">
        <v>0</v>
      </c>
      <c r="J43" s="84">
        <f t="shared" si="0"/>
        <v>0</v>
      </c>
      <c r="K43" s="85">
        <f t="shared" si="0"/>
        <v>0</v>
      </c>
      <c r="L43" s="85">
        <f t="shared" si="0"/>
        <v>0</v>
      </c>
      <c r="M43" s="84">
        <v>0</v>
      </c>
      <c r="N43" s="85">
        <v>0</v>
      </c>
      <c r="O43" s="85">
        <v>0</v>
      </c>
      <c r="P43" s="86">
        <v>1</v>
      </c>
      <c r="Q43" s="88">
        <v>90000</v>
      </c>
      <c r="R43" s="88">
        <v>37875</v>
      </c>
      <c r="S43" s="88">
        <v>161966.39999999999</v>
      </c>
      <c r="T43" s="88">
        <v>46305.72</v>
      </c>
      <c r="U43" s="84">
        <v>0</v>
      </c>
      <c r="V43" s="85">
        <v>0</v>
      </c>
      <c r="W43" s="85">
        <v>0</v>
      </c>
    </row>
    <row r="44" spans="1:23" ht="72.75" x14ac:dyDescent="0.25">
      <c r="A44" s="109" t="s">
        <v>208</v>
      </c>
      <c r="B44" s="89">
        <v>141060.88</v>
      </c>
      <c r="C44" s="85">
        <v>0</v>
      </c>
      <c r="D44" s="84">
        <v>0</v>
      </c>
      <c r="E44" s="85">
        <v>0</v>
      </c>
      <c r="F44" s="85"/>
      <c r="G44" s="84">
        <v>0</v>
      </c>
      <c r="H44" s="85">
        <v>0</v>
      </c>
      <c r="I44" s="85">
        <v>0</v>
      </c>
      <c r="J44" s="84">
        <f t="shared" si="0"/>
        <v>0</v>
      </c>
      <c r="K44" s="85">
        <f t="shared" si="0"/>
        <v>0</v>
      </c>
      <c r="L44" s="85">
        <f t="shared" si="0"/>
        <v>0</v>
      </c>
      <c r="M44" s="84">
        <v>0</v>
      </c>
      <c r="N44" s="85">
        <v>0</v>
      </c>
      <c r="O44" s="85">
        <v>0</v>
      </c>
      <c r="P44" s="86">
        <v>0</v>
      </c>
      <c r="Q44" s="85">
        <v>0</v>
      </c>
      <c r="R44" s="85">
        <v>0</v>
      </c>
      <c r="S44" s="85">
        <v>141060.88</v>
      </c>
      <c r="T44" s="85">
        <v>0</v>
      </c>
      <c r="U44" s="84">
        <v>0</v>
      </c>
      <c r="V44" s="85">
        <v>0</v>
      </c>
      <c r="W44" s="85">
        <v>0</v>
      </c>
    </row>
    <row r="45" spans="1:23" ht="108.75" x14ac:dyDescent="0.25">
      <c r="A45" s="87" t="s">
        <v>209</v>
      </c>
      <c r="B45" s="102">
        <v>0</v>
      </c>
      <c r="C45" s="102">
        <v>0</v>
      </c>
      <c r="D45" s="84">
        <v>0</v>
      </c>
      <c r="E45" s="103">
        <v>0</v>
      </c>
      <c r="F45" s="103">
        <v>0</v>
      </c>
      <c r="G45" s="84">
        <v>0</v>
      </c>
      <c r="H45" s="103">
        <v>0</v>
      </c>
      <c r="I45" s="103">
        <v>0</v>
      </c>
      <c r="J45" s="84">
        <f t="shared" si="0"/>
        <v>0</v>
      </c>
      <c r="K45" s="103">
        <f t="shared" si="0"/>
        <v>0</v>
      </c>
      <c r="L45" s="103">
        <f t="shared" si="0"/>
        <v>0</v>
      </c>
      <c r="M45" s="84">
        <v>0</v>
      </c>
      <c r="N45" s="103">
        <v>0</v>
      </c>
      <c r="O45" s="103">
        <v>0</v>
      </c>
      <c r="P45" s="103">
        <v>0</v>
      </c>
      <c r="Q45" s="103">
        <v>0</v>
      </c>
      <c r="R45" s="103">
        <v>0</v>
      </c>
      <c r="S45" s="103">
        <v>0</v>
      </c>
      <c r="T45" s="103">
        <v>0</v>
      </c>
      <c r="U45" s="84">
        <v>0</v>
      </c>
      <c r="V45" s="103">
        <v>0</v>
      </c>
      <c r="W45" s="103">
        <v>0</v>
      </c>
    </row>
    <row r="46" spans="1:23" ht="96.75" x14ac:dyDescent="0.25">
      <c r="A46" s="109" t="s">
        <v>210</v>
      </c>
      <c r="B46" s="85">
        <v>13000</v>
      </c>
      <c r="C46" s="85">
        <v>0</v>
      </c>
      <c r="D46" s="84">
        <v>0</v>
      </c>
      <c r="E46" s="85">
        <v>0</v>
      </c>
      <c r="F46" s="85">
        <v>0</v>
      </c>
      <c r="G46" s="84">
        <v>0</v>
      </c>
      <c r="H46" s="85">
        <v>0</v>
      </c>
      <c r="I46" s="85">
        <v>0</v>
      </c>
      <c r="J46" s="84">
        <f t="shared" si="0"/>
        <v>0</v>
      </c>
      <c r="K46" s="85">
        <f t="shared" si="0"/>
        <v>0</v>
      </c>
      <c r="L46" s="85">
        <f t="shared" si="0"/>
        <v>0</v>
      </c>
      <c r="M46" s="84">
        <v>0</v>
      </c>
      <c r="N46" s="85">
        <v>0</v>
      </c>
      <c r="O46" s="85">
        <v>0</v>
      </c>
      <c r="P46" s="86">
        <v>0</v>
      </c>
      <c r="Q46" s="85">
        <v>0</v>
      </c>
      <c r="R46" s="85">
        <v>0</v>
      </c>
      <c r="S46" s="85">
        <v>13000</v>
      </c>
      <c r="T46" s="85">
        <v>0</v>
      </c>
      <c r="U46" s="84">
        <v>0</v>
      </c>
      <c r="V46" s="85">
        <v>0</v>
      </c>
      <c r="W46" s="85">
        <v>0</v>
      </c>
    </row>
    <row r="47" spans="1:23" ht="36.75" x14ac:dyDescent="0.25">
      <c r="A47" s="109" t="s">
        <v>211</v>
      </c>
      <c r="B47" s="85">
        <v>44073.75</v>
      </c>
      <c r="C47" s="85">
        <v>44073.75</v>
      </c>
      <c r="D47" s="84">
        <v>0</v>
      </c>
      <c r="E47" s="85">
        <v>0</v>
      </c>
      <c r="F47" s="85"/>
      <c r="G47" s="84">
        <v>0</v>
      </c>
      <c r="H47" s="85">
        <v>0</v>
      </c>
      <c r="I47" s="85">
        <v>0</v>
      </c>
      <c r="J47" s="84">
        <f t="shared" si="0"/>
        <v>0</v>
      </c>
      <c r="K47" s="85">
        <f t="shared" si="0"/>
        <v>0</v>
      </c>
      <c r="L47" s="85">
        <f t="shared" si="0"/>
        <v>0</v>
      </c>
      <c r="M47" s="84">
        <v>0</v>
      </c>
      <c r="N47" s="85">
        <v>0</v>
      </c>
      <c r="O47" s="85">
        <v>0</v>
      </c>
      <c r="P47" s="86">
        <v>0</v>
      </c>
      <c r="Q47" s="85">
        <v>0</v>
      </c>
      <c r="R47" s="85">
        <v>0</v>
      </c>
      <c r="S47" s="85">
        <v>0</v>
      </c>
      <c r="T47" s="85">
        <v>0</v>
      </c>
      <c r="U47" s="84">
        <v>1</v>
      </c>
      <c r="V47" s="85">
        <v>44073.75</v>
      </c>
      <c r="W47" s="85">
        <v>44073.75</v>
      </c>
    </row>
    <row r="48" spans="1:23" ht="84.75" x14ac:dyDescent="0.25">
      <c r="A48" s="109" t="s">
        <v>212</v>
      </c>
      <c r="B48" s="85">
        <v>5</v>
      </c>
      <c r="C48" s="85">
        <v>5</v>
      </c>
      <c r="D48" s="84">
        <v>0</v>
      </c>
      <c r="E48" s="85">
        <v>0</v>
      </c>
      <c r="F48" s="85">
        <v>0</v>
      </c>
      <c r="G48" s="84">
        <v>0</v>
      </c>
      <c r="H48" s="85">
        <v>0</v>
      </c>
      <c r="I48" s="85">
        <v>0</v>
      </c>
      <c r="J48" s="84">
        <f t="shared" si="0"/>
        <v>0</v>
      </c>
      <c r="K48" s="85">
        <f t="shared" si="0"/>
        <v>0</v>
      </c>
      <c r="L48" s="85">
        <v>0</v>
      </c>
      <c r="M48" s="84">
        <v>0</v>
      </c>
      <c r="N48" s="85">
        <v>0</v>
      </c>
      <c r="O48" s="85">
        <v>0</v>
      </c>
      <c r="P48" s="86">
        <v>0</v>
      </c>
      <c r="Q48" s="85">
        <v>0</v>
      </c>
      <c r="R48" s="85">
        <v>0</v>
      </c>
      <c r="S48" s="85">
        <v>5</v>
      </c>
      <c r="T48" s="85">
        <v>5</v>
      </c>
      <c r="U48" s="84">
        <v>0</v>
      </c>
      <c r="V48" s="85">
        <v>0</v>
      </c>
      <c r="W48" s="85">
        <v>0</v>
      </c>
    </row>
    <row r="49" spans="1:23" ht="72.75" x14ac:dyDescent="0.25">
      <c r="A49" s="109" t="s">
        <v>213</v>
      </c>
      <c r="B49" s="83">
        <v>122751338.63</v>
      </c>
      <c r="C49" s="105">
        <v>54073460.700000003</v>
      </c>
      <c r="D49" s="84">
        <v>1</v>
      </c>
      <c r="E49" s="88">
        <v>13456969.68</v>
      </c>
      <c r="F49" s="88">
        <v>581014</v>
      </c>
      <c r="G49" s="84">
        <v>0</v>
      </c>
      <c r="H49" s="85">
        <v>0</v>
      </c>
      <c r="I49" s="85">
        <v>0</v>
      </c>
      <c r="J49" s="84">
        <f t="shared" si="0"/>
        <v>1</v>
      </c>
      <c r="K49" s="85">
        <f t="shared" si="0"/>
        <v>13456969.68</v>
      </c>
      <c r="L49" s="85">
        <f t="shared" si="0"/>
        <v>581014</v>
      </c>
      <c r="M49" s="84">
        <v>0</v>
      </c>
      <c r="N49" s="85">
        <v>0</v>
      </c>
      <c r="O49" s="85">
        <v>0</v>
      </c>
      <c r="P49" s="86">
        <v>369</v>
      </c>
      <c r="Q49" s="88">
        <v>83168283.920000002</v>
      </c>
      <c r="R49" s="88">
        <v>42759490.509999998</v>
      </c>
      <c r="S49" s="88">
        <v>16658334.279999999</v>
      </c>
      <c r="T49" s="88">
        <v>1265205.44</v>
      </c>
      <c r="U49" s="84">
        <v>1</v>
      </c>
      <c r="V49" s="105">
        <v>9467750.75</v>
      </c>
      <c r="W49" s="105">
        <v>9467750.75</v>
      </c>
    </row>
    <row r="50" spans="1:23" ht="36.75" x14ac:dyDescent="0.25">
      <c r="A50" s="87" t="s">
        <v>214</v>
      </c>
      <c r="B50" s="140">
        <v>122884006.13</v>
      </c>
      <c r="C50" s="141">
        <v>76504334.680000007</v>
      </c>
      <c r="D50" s="84">
        <v>1</v>
      </c>
      <c r="E50" s="88">
        <v>80930035.599999994</v>
      </c>
      <c r="F50" s="88">
        <v>49023129.32</v>
      </c>
      <c r="G50" s="84">
        <v>1</v>
      </c>
      <c r="H50" s="85">
        <v>4602967.9000000004</v>
      </c>
      <c r="I50" s="88">
        <v>1127731.33</v>
      </c>
      <c r="J50" s="84">
        <f t="shared" si="0"/>
        <v>2</v>
      </c>
      <c r="K50" s="88">
        <v>4602967.9000000004</v>
      </c>
      <c r="L50" s="88">
        <v>1127731.33</v>
      </c>
      <c r="M50" s="84">
        <v>0</v>
      </c>
      <c r="N50" s="85">
        <v>0</v>
      </c>
      <c r="O50" s="85">
        <v>0</v>
      </c>
      <c r="P50" s="86">
        <v>97</v>
      </c>
      <c r="Q50" s="88">
        <v>5024290.66</v>
      </c>
      <c r="R50" s="88">
        <v>461327.9</v>
      </c>
      <c r="S50" s="88">
        <v>6599753.5700000003</v>
      </c>
      <c r="T50" s="88">
        <v>165187.73000000001</v>
      </c>
      <c r="U50" s="84">
        <v>1</v>
      </c>
      <c r="V50" s="85">
        <v>25726958.399999999</v>
      </c>
      <c r="W50" s="85">
        <v>25726958.399999999</v>
      </c>
    </row>
    <row r="51" spans="1:23" ht="36.75" x14ac:dyDescent="0.25">
      <c r="A51" s="87" t="s">
        <v>215</v>
      </c>
      <c r="B51" s="110">
        <v>243070314.47</v>
      </c>
      <c r="C51" s="110">
        <v>194910334.06</v>
      </c>
      <c r="D51" s="84">
        <v>1</v>
      </c>
      <c r="E51" s="88">
        <v>200969306</v>
      </c>
      <c r="F51" s="88">
        <v>166616542.41999999</v>
      </c>
      <c r="G51" s="84">
        <v>0</v>
      </c>
      <c r="H51" s="85">
        <v>0</v>
      </c>
      <c r="I51" s="85">
        <v>0</v>
      </c>
      <c r="J51" s="84">
        <f t="shared" si="0"/>
        <v>1</v>
      </c>
      <c r="K51" s="85">
        <f t="shared" si="0"/>
        <v>200969306</v>
      </c>
      <c r="L51" s="85">
        <f t="shared" si="0"/>
        <v>166616542.41999999</v>
      </c>
      <c r="M51" s="84">
        <v>0</v>
      </c>
      <c r="N51" s="85">
        <v>0</v>
      </c>
      <c r="O51" s="85">
        <v>0</v>
      </c>
      <c r="P51" s="86">
        <v>83</v>
      </c>
      <c r="Q51" s="88">
        <v>6280258.4699999997</v>
      </c>
      <c r="R51" s="88">
        <v>108687.44</v>
      </c>
      <c r="S51" s="88">
        <v>7635645.7999999998</v>
      </c>
      <c r="T51" s="88">
        <v>0</v>
      </c>
      <c r="U51" s="84">
        <v>1</v>
      </c>
      <c r="V51" s="105">
        <v>28185104.199999999</v>
      </c>
      <c r="W51" s="105">
        <v>28185104.199999999</v>
      </c>
    </row>
    <row r="52" spans="1:23" ht="36.75" x14ac:dyDescent="0.25">
      <c r="A52" s="87" t="s">
        <v>216</v>
      </c>
      <c r="B52" s="110">
        <v>260058921.21000001</v>
      </c>
      <c r="C52" s="110">
        <v>200751921.80000001</v>
      </c>
      <c r="D52" s="84">
        <v>1</v>
      </c>
      <c r="E52" s="88">
        <v>212968329.53999999</v>
      </c>
      <c r="F52" s="88">
        <v>170374806.16</v>
      </c>
      <c r="G52" s="84">
        <v>0</v>
      </c>
      <c r="H52" s="85">
        <v>0</v>
      </c>
      <c r="I52" s="85">
        <v>0</v>
      </c>
      <c r="J52" s="84">
        <f t="shared" si="0"/>
        <v>1</v>
      </c>
      <c r="K52" s="85">
        <f t="shared" si="0"/>
        <v>212968329.53999999</v>
      </c>
      <c r="L52" s="85">
        <f t="shared" si="0"/>
        <v>170374806.16</v>
      </c>
      <c r="M52" s="84">
        <v>0</v>
      </c>
      <c r="N52" s="85">
        <v>0</v>
      </c>
      <c r="O52" s="85">
        <v>0</v>
      </c>
      <c r="P52" s="86">
        <v>38</v>
      </c>
      <c r="Q52" s="88">
        <v>4047856.2</v>
      </c>
      <c r="R52" s="88">
        <v>365697.41</v>
      </c>
      <c r="S52" s="88">
        <v>13744474.720000001</v>
      </c>
      <c r="T52" s="88">
        <v>713157.48</v>
      </c>
      <c r="U52" s="84">
        <v>1</v>
      </c>
      <c r="V52" s="105">
        <v>29298260.75</v>
      </c>
      <c r="W52" s="105">
        <v>29298260.75</v>
      </c>
    </row>
    <row r="53" spans="1:23" ht="60.75" x14ac:dyDescent="0.25">
      <c r="A53" s="87" t="s">
        <v>217</v>
      </c>
      <c r="B53" s="89">
        <v>118389369.33</v>
      </c>
      <c r="C53" s="89">
        <v>77722252.829999998</v>
      </c>
      <c r="D53" s="84">
        <v>3</v>
      </c>
      <c r="E53" s="89">
        <v>32616592.079999998</v>
      </c>
      <c r="F53" s="89">
        <v>15023872.99</v>
      </c>
      <c r="G53" s="84">
        <v>0</v>
      </c>
      <c r="H53" s="85">
        <v>0</v>
      </c>
      <c r="I53" s="85">
        <v>0</v>
      </c>
      <c r="J53" s="84">
        <f t="shared" si="0"/>
        <v>3</v>
      </c>
      <c r="K53" s="85">
        <f t="shared" si="0"/>
        <v>32616592.079999998</v>
      </c>
      <c r="L53" s="85">
        <f t="shared" si="0"/>
        <v>15023872.99</v>
      </c>
      <c r="M53" s="84">
        <v>1</v>
      </c>
      <c r="N53" s="103">
        <v>379000</v>
      </c>
      <c r="O53" s="103">
        <v>0</v>
      </c>
      <c r="P53" s="86">
        <v>72</v>
      </c>
      <c r="Q53" s="103">
        <v>11179645.51</v>
      </c>
      <c r="R53" s="103">
        <f>11179645.51-5519253.87</f>
        <v>5660391.6399999997</v>
      </c>
      <c r="S53" s="103">
        <v>18294100.539999999</v>
      </c>
      <c r="T53" s="103">
        <f>18294100.54-17176143.54</f>
        <v>1117957</v>
      </c>
      <c r="U53" s="84">
        <v>1</v>
      </c>
      <c r="V53" s="85">
        <v>55920031.200000003</v>
      </c>
      <c r="W53" s="85">
        <v>55920031.200000003</v>
      </c>
    </row>
    <row r="54" spans="1:23" ht="36.75" x14ac:dyDescent="0.25">
      <c r="A54" s="87" t="s">
        <v>218</v>
      </c>
      <c r="B54" s="140">
        <v>305470745.77999997</v>
      </c>
      <c r="C54" s="141">
        <v>247078270.87</v>
      </c>
      <c r="D54" s="84">
        <v>1</v>
      </c>
      <c r="E54" s="142">
        <v>241622155.36000001</v>
      </c>
      <c r="F54" s="142">
        <v>201351796.36000001</v>
      </c>
      <c r="G54" s="84">
        <v>3</v>
      </c>
      <c r="H54" s="88">
        <v>2452716.25</v>
      </c>
      <c r="I54" s="88">
        <v>1926141.05</v>
      </c>
      <c r="J54" s="84">
        <f t="shared" si="0"/>
        <v>4</v>
      </c>
      <c r="K54" s="85">
        <f t="shared" si="0"/>
        <v>244074871.61000001</v>
      </c>
      <c r="L54" s="85">
        <f t="shared" si="0"/>
        <v>203277937.41000003</v>
      </c>
      <c r="M54" s="84">
        <v>0</v>
      </c>
      <c r="N54" s="85">
        <v>0</v>
      </c>
      <c r="O54" s="85">
        <v>0</v>
      </c>
      <c r="P54" s="86">
        <v>48</v>
      </c>
      <c r="Q54" s="143">
        <v>4996215.05</v>
      </c>
      <c r="R54" s="143">
        <v>1608267.15</v>
      </c>
      <c r="S54" s="88">
        <v>14409393.609999999</v>
      </c>
      <c r="T54" s="88">
        <v>201800.8</v>
      </c>
      <c r="U54" s="84">
        <v>1</v>
      </c>
      <c r="V54" s="144">
        <v>41990265.509999998</v>
      </c>
      <c r="W54" s="144">
        <f>V54</f>
        <v>41990265.509999998</v>
      </c>
    </row>
    <row r="55" spans="1:23" ht="48.75" x14ac:dyDescent="0.25">
      <c r="A55" s="109" t="s">
        <v>219</v>
      </c>
      <c r="B55" s="83">
        <v>83189672.459999993</v>
      </c>
      <c r="C55" s="83">
        <v>44470439.240000002</v>
      </c>
      <c r="D55" s="84">
        <v>4</v>
      </c>
      <c r="E55" s="88">
        <v>27153280.559999999</v>
      </c>
      <c r="F55" s="88">
        <v>11146838.27</v>
      </c>
      <c r="G55" s="84">
        <v>1</v>
      </c>
      <c r="H55" s="88">
        <v>449907.8</v>
      </c>
      <c r="I55" s="88">
        <v>267430.68</v>
      </c>
      <c r="J55" s="84">
        <f t="shared" si="0"/>
        <v>5</v>
      </c>
      <c r="K55" s="85">
        <f t="shared" si="0"/>
        <v>27603188.359999999</v>
      </c>
      <c r="L55" s="85">
        <f t="shared" si="0"/>
        <v>11414268.949999999</v>
      </c>
      <c r="M55" s="84">
        <v>0</v>
      </c>
      <c r="N55" s="85">
        <v>0</v>
      </c>
      <c r="O55" s="85">
        <v>0</v>
      </c>
      <c r="P55" s="86">
        <v>104</v>
      </c>
      <c r="Q55" s="88">
        <v>7098598.0199999996</v>
      </c>
      <c r="R55" s="88">
        <v>1315351.45</v>
      </c>
      <c r="S55" s="103">
        <v>16850680.48</v>
      </c>
      <c r="T55" s="126">
        <v>103613.24</v>
      </c>
      <c r="U55" s="84">
        <v>2</v>
      </c>
      <c r="V55" s="85">
        <v>31637205.600000001</v>
      </c>
      <c r="W55" s="85">
        <v>31637205.600000001</v>
      </c>
    </row>
    <row r="56" spans="1:23" ht="144.75" x14ac:dyDescent="0.25">
      <c r="A56" s="109" t="s">
        <v>220</v>
      </c>
      <c r="B56" s="110">
        <v>77974521.209999993</v>
      </c>
      <c r="C56" s="110">
        <v>52064457.789999999</v>
      </c>
      <c r="D56" s="84">
        <v>4</v>
      </c>
      <c r="E56" s="88">
        <v>23239959.120000001</v>
      </c>
      <c r="F56" s="88">
        <v>10563452.550000001</v>
      </c>
      <c r="G56" s="84">
        <v>1</v>
      </c>
      <c r="H56" s="88">
        <v>1459753.82</v>
      </c>
      <c r="I56" s="88">
        <v>1301056.01</v>
      </c>
      <c r="J56" s="84">
        <f t="shared" si="0"/>
        <v>5</v>
      </c>
      <c r="K56" s="85">
        <f t="shared" si="0"/>
        <v>24699712.940000001</v>
      </c>
      <c r="L56" s="85">
        <f t="shared" si="0"/>
        <v>11864508.560000001</v>
      </c>
      <c r="M56" s="84">
        <v>0</v>
      </c>
      <c r="N56" s="85">
        <v>0</v>
      </c>
      <c r="O56" s="85">
        <v>0</v>
      </c>
      <c r="P56" s="86">
        <v>36</v>
      </c>
      <c r="Q56" s="88">
        <v>6664756.7199999997</v>
      </c>
      <c r="R56" s="88">
        <v>3576358.82</v>
      </c>
      <c r="S56" s="88">
        <v>10025353.949999999</v>
      </c>
      <c r="T56" s="88">
        <v>38892.81</v>
      </c>
      <c r="U56" s="84">
        <v>1</v>
      </c>
      <c r="V56" s="85">
        <v>36584697.600000001</v>
      </c>
      <c r="W56" s="85">
        <v>36584697.600000001</v>
      </c>
    </row>
    <row r="57" spans="1:23" ht="144.75" x14ac:dyDescent="0.25">
      <c r="A57" s="109" t="s">
        <v>221</v>
      </c>
      <c r="B57" s="104">
        <v>100606603.06</v>
      </c>
      <c r="C57" s="110">
        <v>69515338.359999999</v>
      </c>
      <c r="D57" s="84">
        <v>1</v>
      </c>
      <c r="E57" s="88">
        <v>33502116.48</v>
      </c>
      <c r="F57" s="88">
        <v>18090623.32</v>
      </c>
      <c r="G57" s="84">
        <v>1</v>
      </c>
      <c r="H57" s="88">
        <v>379943</v>
      </c>
      <c r="I57" s="88">
        <v>335616.2</v>
      </c>
      <c r="J57" s="84">
        <f t="shared" si="0"/>
        <v>2</v>
      </c>
      <c r="K57" s="85">
        <f t="shared" si="0"/>
        <v>33882059.480000004</v>
      </c>
      <c r="L57" s="85">
        <f t="shared" si="0"/>
        <v>18426239.52</v>
      </c>
      <c r="M57" s="84">
        <v>0</v>
      </c>
      <c r="N57" s="85">
        <v>0</v>
      </c>
      <c r="O57" s="85">
        <v>0</v>
      </c>
      <c r="P57" s="86">
        <v>78</v>
      </c>
      <c r="Q57" s="88">
        <v>9884718.5500000007</v>
      </c>
      <c r="R57" s="88">
        <v>5738411.04</v>
      </c>
      <c r="S57" s="88">
        <v>11505643.83</v>
      </c>
      <c r="T57" s="88">
        <v>16506.599999999999</v>
      </c>
      <c r="U57" s="84">
        <v>1</v>
      </c>
      <c r="V57" s="85">
        <v>45334181.200000003</v>
      </c>
      <c r="W57" s="85">
        <v>45334181.200000003</v>
      </c>
    </row>
    <row r="58" spans="1:23" ht="72.75" x14ac:dyDescent="0.25">
      <c r="A58" s="109" t="s">
        <v>222</v>
      </c>
      <c r="B58" s="110">
        <v>81160342.719999999</v>
      </c>
      <c r="C58" s="110">
        <v>56483793.109999999</v>
      </c>
      <c r="D58" s="84">
        <v>3</v>
      </c>
      <c r="E58" s="88">
        <v>23683677.359999999</v>
      </c>
      <c r="F58" s="88">
        <v>10486002.189999999</v>
      </c>
      <c r="G58" s="84">
        <v>0</v>
      </c>
      <c r="H58" s="85">
        <v>0</v>
      </c>
      <c r="I58" s="85">
        <v>0</v>
      </c>
      <c r="J58" s="84">
        <f t="shared" si="0"/>
        <v>3</v>
      </c>
      <c r="K58" s="85">
        <f t="shared" si="0"/>
        <v>23683677.359999999</v>
      </c>
      <c r="L58" s="85">
        <f t="shared" si="0"/>
        <v>10486002.189999999</v>
      </c>
      <c r="M58" s="84">
        <v>0</v>
      </c>
      <c r="N58" s="85">
        <v>0</v>
      </c>
      <c r="O58" s="85">
        <v>0</v>
      </c>
      <c r="P58" s="86">
        <v>30</v>
      </c>
      <c r="Q58" s="88">
        <v>6721382.2300000004</v>
      </c>
      <c r="R58" s="88">
        <v>3112841.12</v>
      </c>
      <c r="S58" s="88">
        <v>7870333.3300000001</v>
      </c>
      <c r="T58" s="88">
        <v>0</v>
      </c>
      <c r="U58" s="84">
        <v>1</v>
      </c>
      <c r="V58" s="85">
        <v>42884949.799999997</v>
      </c>
      <c r="W58" s="85">
        <v>42884949.799999997</v>
      </c>
    </row>
    <row r="59" spans="1:23" ht="36.75" x14ac:dyDescent="0.25">
      <c r="A59" s="109" t="s">
        <v>223</v>
      </c>
      <c r="B59" s="110">
        <v>66038552.990000002</v>
      </c>
      <c r="C59" s="110">
        <v>48623058.270000003</v>
      </c>
      <c r="D59" s="84">
        <v>2</v>
      </c>
      <c r="E59" s="85">
        <v>20166565.440000001</v>
      </c>
      <c r="F59" s="88">
        <v>9477839.1199999992</v>
      </c>
      <c r="G59" s="84">
        <v>0</v>
      </c>
      <c r="H59" s="85">
        <v>0</v>
      </c>
      <c r="I59" s="85">
        <v>0</v>
      </c>
      <c r="J59" s="84">
        <f t="shared" si="0"/>
        <v>2</v>
      </c>
      <c r="K59" s="85">
        <f t="shared" si="0"/>
        <v>20166565.440000001</v>
      </c>
      <c r="L59" s="85">
        <f t="shared" si="0"/>
        <v>9477839.1199999992</v>
      </c>
      <c r="M59" s="84">
        <v>0</v>
      </c>
      <c r="N59" s="85">
        <v>0</v>
      </c>
      <c r="O59" s="85">
        <v>0</v>
      </c>
      <c r="P59" s="86">
        <v>33</v>
      </c>
      <c r="Q59" s="88">
        <v>4207845.03</v>
      </c>
      <c r="R59" s="88">
        <v>2272442.39</v>
      </c>
      <c r="S59" s="88">
        <v>4834298.92</v>
      </c>
      <c r="T59" s="88">
        <v>42933.16</v>
      </c>
      <c r="U59" s="84">
        <v>2</v>
      </c>
      <c r="V59" s="85">
        <v>36829843.600000001</v>
      </c>
      <c r="W59" s="85">
        <v>36829843.600000001</v>
      </c>
    </row>
    <row r="60" spans="1:23" ht="36.75" x14ac:dyDescent="0.25">
      <c r="A60" s="109" t="s">
        <v>224</v>
      </c>
      <c r="B60" s="110">
        <v>152300150.44999999</v>
      </c>
      <c r="C60" s="110">
        <v>120882700.52</v>
      </c>
      <c r="D60" s="84">
        <v>3</v>
      </c>
      <c r="E60" s="88">
        <v>111153751.12</v>
      </c>
      <c r="F60" s="88">
        <v>85540109.959999993</v>
      </c>
      <c r="G60" s="84">
        <v>0</v>
      </c>
      <c r="H60" s="85">
        <v>0</v>
      </c>
      <c r="I60" s="85">
        <v>0</v>
      </c>
      <c r="J60" s="84">
        <f t="shared" si="0"/>
        <v>3</v>
      </c>
      <c r="K60" s="85">
        <f t="shared" si="0"/>
        <v>111153751.12</v>
      </c>
      <c r="L60" s="85">
        <f t="shared" si="0"/>
        <v>85540109.959999993</v>
      </c>
      <c r="M60" s="84">
        <v>0</v>
      </c>
      <c r="N60" s="85">
        <v>0</v>
      </c>
      <c r="O60" s="85">
        <v>0</v>
      </c>
      <c r="P60" s="86">
        <v>45</v>
      </c>
      <c r="Q60" s="88">
        <v>5431324.0599999996</v>
      </c>
      <c r="R60" s="88">
        <v>2949889.56</v>
      </c>
      <c r="S60" s="88">
        <v>3322374.27</v>
      </c>
      <c r="T60" s="88">
        <v>0</v>
      </c>
      <c r="U60" s="84">
        <v>3</v>
      </c>
      <c r="V60" s="85">
        <v>32392701</v>
      </c>
      <c r="W60" s="85">
        <v>32392701</v>
      </c>
    </row>
    <row r="61" spans="1:23" ht="72.75" x14ac:dyDescent="0.25">
      <c r="A61" s="109" t="s">
        <v>225</v>
      </c>
      <c r="B61" s="110">
        <v>78729127.540000007</v>
      </c>
      <c r="C61" s="110">
        <v>54961377.229999997</v>
      </c>
      <c r="D61" s="84">
        <v>1</v>
      </c>
      <c r="E61" s="88">
        <v>38355606.240000002</v>
      </c>
      <c r="F61" s="88">
        <v>23737562.02</v>
      </c>
      <c r="G61" s="84">
        <v>0</v>
      </c>
      <c r="H61" s="85">
        <v>0</v>
      </c>
      <c r="I61" s="85">
        <v>0</v>
      </c>
      <c r="J61" s="84">
        <f t="shared" si="0"/>
        <v>1</v>
      </c>
      <c r="K61" s="85">
        <f t="shared" si="0"/>
        <v>38355606.240000002</v>
      </c>
      <c r="L61" s="85">
        <f>F61+I61</f>
        <v>23737562.02</v>
      </c>
      <c r="M61" s="84">
        <v>0</v>
      </c>
      <c r="N61" s="85">
        <v>0</v>
      </c>
      <c r="O61" s="85">
        <v>0</v>
      </c>
      <c r="P61" s="86">
        <v>36</v>
      </c>
      <c r="Q61" s="85">
        <v>2963699.03</v>
      </c>
      <c r="R61" s="88">
        <v>844446.04</v>
      </c>
      <c r="S61" s="85">
        <v>7125376.8700000001</v>
      </c>
      <c r="T61" s="88">
        <v>94923.77</v>
      </c>
      <c r="U61" s="84">
        <v>1</v>
      </c>
      <c r="V61" s="85">
        <v>30284445.399999999</v>
      </c>
      <c r="W61" s="85">
        <v>30284445.399999999</v>
      </c>
    </row>
    <row r="62" spans="1:23" ht="36.75" x14ac:dyDescent="0.25">
      <c r="A62" s="109" t="s">
        <v>226</v>
      </c>
      <c r="B62" s="110">
        <v>34880747.5</v>
      </c>
      <c r="C62" s="110">
        <v>25003906.07</v>
      </c>
      <c r="D62" s="84">
        <v>2</v>
      </c>
      <c r="E62" s="88">
        <v>8892866.6400000006</v>
      </c>
      <c r="F62" s="88">
        <v>2832988.13</v>
      </c>
      <c r="G62" s="84">
        <v>0</v>
      </c>
      <c r="H62" s="85">
        <v>0</v>
      </c>
      <c r="I62" s="85">
        <v>0</v>
      </c>
      <c r="J62" s="84">
        <f t="shared" si="0"/>
        <v>2</v>
      </c>
      <c r="K62" s="85">
        <f t="shared" si="0"/>
        <v>8892866.6400000006</v>
      </c>
      <c r="L62" s="85">
        <f t="shared" si="0"/>
        <v>2832988.13</v>
      </c>
      <c r="M62" s="84">
        <v>0</v>
      </c>
      <c r="N62" s="85">
        <v>0</v>
      </c>
      <c r="O62" s="85">
        <v>0</v>
      </c>
      <c r="P62" s="86">
        <v>17</v>
      </c>
      <c r="Q62" s="88">
        <v>1841014.88</v>
      </c>
      <c r="R62" s="88">
        <v>852835.54</v>
      </c>
      <c r="S62" s="88">
        <v>2930593.98</v>
      </c>
      <c r="T62" s="88">
        <v>101810.4</v>
      </c>
      <c r="U62" s="84">
        <v>2</v>
      </c>
      <c r="V62" s="85">
        <v>21216272</v>
      </c>
      <c r="W62" s="85">
        <v>21216272</v>
      </c>
    </row>
    <row r="63" spans="1:23" ht="36.75" x14ac:dyDescent="0.25">
      <c r="A63" s="109" t="s">
        <v>227</v>
      </c>
      <c r="B63" s="103">
        <v>50293082.880000003</v>
      </c>
      <c r="C63" s="103">
        <v>39584372.689999998</v>
      </c>
      <c r="D63" s="84">
        <v>1</v>
      </c>
      <c r="E63" s="103">
        <v>23008070.399999999</v>
      </c>
      <c r="F63" s="126">
        <v>14248432.060000001</v>
      </c>
      <c r="G63" s="84">
        <v>0</v>
      </c>
      <c r="H63" s="85">
        <v>0</v>
      </c>
      <c r="I63" s="85">
        <v>0</v>
      </c>
      <c r="J63" s="84">
        <f t="shared" si="0"/>
        <v>1</v>
      </c>
      <c r="K63" s="85">
        <f t="shared" si="0"/>
        <v>23008070.399999999</v>
      </c>
      <c r="L63" s="85">
        <f t="shared" si="0"/>
        <v>14248432.060000001</v>
      </c>
      <c r="M63" s="84">
        <v>0</v>
      </c>
      <c r="N63" s="85">
        <v>0</v>
      </c>
      <c r="O63" s="85">
        <v>0</v>
      </c>
      <c r="P63" s="86">
        <v>13</v>
      </c>
      <c r="Q63" s="88">
        <v>1122052.5900000001</v>
      </c>
      <c r="R63" s="88">
        <v>475907.63</v>
      </c>
      <c r="S63" s="88">
        <v>1302926.8899999999</v>
      </c>
      <c r="T63" s="88">
        <v>0</v>
      </c>
      <c r="U63" s="139">
        <v>1</v>
      </c>
      <c r="V63" s="85">
        <v>24860033</v>
      </c>
      <c r="W63" s="85">
        <v>24860033</v>
      </c>
    </row>
    <row r="64" spans="1:23" ht="36.75" x14ac:dyDescent="0.25">
      <c r="A64" s="109" t="s">
        <v>228</v>
      </c>
      <c r="B64" s="145">
        <v>26957020.579999998</v>
      </c>
      <c r="C64" s="146">
        <v>22573581.629999999</v>
      </c>
      <c r="D64" s="84">
        <v>1</v>
      </c>
      <c r="E64" s="88">
        <v>3334354.8</v>
      </c>
      <c r="F64" s="88">
        <v>1116623.07</v>
      </c>
      <c r="G64" s="84">
        <v>0</v>
      </c>
      <c r="H64" s="85">
        <v>0</v>
      </c>
      <c r="I64" s="85">
        <v>0</v>
      </c>
      <c r="J64" s="84">
        <f t="shared" si="0"/>
        <v>1</v>
      </c>
      <c r="K64" s="85">
        <f t="shared" si="0"/>
        <v>3334354.8</v>
      </c>
      <c r="L64" s="85">
        <f t="shared" si="0"/>
        <v>1116623.07</v>
      </c>
      <c r="M64" s="84">
        <v>0</v>
      </c>
      <c r="N64" s="85">
        <v>0</v>
      </c>
      <c r="O64" s="85">
        <v>0</v>
      </c>
      <c r="P64" s="86">
        <v>10</v>
      </c>
      <c r="Q64" s="88">
        <v>755857.39</v>
      </c>
      <c r="R64" s="88">
        <v>0</v>
      </c>
      <c r="S64" s="88">
        <v>1443276.59</v>
      </c>
      <c r="T64" s="88">
        <v>33426.76</v>
      </c>
      <c r="U64" s="84">
        <v>1</v>
      </c>
      <c r="V64" s="147">
        <v>21423531.800000001</v>
      </c>
      <c r="W64" s="147">
        <v>21423531.800000001</v>
      </c>
    </row>
    <row r="65" spans="1:23" ht="36.75" x14ac:dyDescent="0.25">
      <c r="A65" s="109" t="s">
        <v>229</v>
      </c>
      <c r="B65" s="110">
        <v>131846255.98</v>
      </c>
      <c r="C65" s="110">
        <v>92393163.219999999</v>
      </c>
      <c r="D65" s="84">
        <v>2</v>
      </c>
      <c r="E65" s="85">
        <v>90593067.599999994</v>
      </c>
      <c r="F65" s="88">
        <v>56765226.5</v>
      </c>
      <c r="G65" s="84">
        <v>0</v>
      </c>
      <c r="H65" s="85">
        <v>0</v>
      </c>
      <c r="I65" s="85">
        <v>0</v>
      </c>
      <c r="J65" s="84">
        <f t="shared" si="0"/>
        <v>2</v>
      </c>
      <c r="K65" s="85">
        <f t="shared" si="0"/>
        <v>90593067.599999994</v>
      </c>
      <c r="L65" s="85">
        <f t="shared" si="0"/>
        <v>56765226.5</v>
      </c>
      <c r="M65" s="84">
        <v>0</v>
      </c>
      <c r="N65" s="85">
        <v>0</v>
      </c>
      <c r="O65" s="85">
        <v>0</v>
      </c>
      <c r="P65" s="86">
        <v>36</v>
      </c>
      <c r="Q65" s="85">
        <v>2429884.91</v>
      </c>
      <c r="R65" s="88">
        <v>244756.96</v>
      </c>
      <c r="S65" s="88">
        <v>3457650.07</v>
      </c>
      <c r="T65" s="88">
        <v>17526.36</v>
      </c>
      <c r="U65" s="84">
        <v>2</v>
      </c>
      <c r="V65" s="85">
        <v>35365653.399999999</v>
      </c>
      <c r="W65" s="85">
        <v>35365653.399999999</v>
      </c>
    </row>
    <row r="66" spans="1:23" ht="36.75" x14ac:dyDescent="0.25">
      <c r="A66" s="109" t="s">
        <v>230</v>
      </c>
      <c r="B66" s="110">
        <v>78096202.879999995</v>
      </c>
      <c r="C66" s="110">
        <v>57358306.850000001</v>
      </c>
      <c r="D66" s="84">
        <v>1</v>
      </c>
      <c r="E66" s="88">
        <v>49758270.240000002</v>
      </c>
      <c r="F66" s="88">
        <v>31919455.789999999</v>
      </c>
      <c r="G66" s="84">
        <v>0</v>
      </c>
      <c r="H66" s="85">
        <v>0</v>
      </c>
      <c r="I66" s="85">
        <v>0</v>
      </c>
      <c r="J66" s="84">
        <f t="shared" si="0"/>
        <v>1</v>
      </c>
      <c r="K66" s="85">
        <f t="shared" si="0"/>
        <v>49758270.240000002</v>
      </c>
      <c r="L66" s="85">
        <f t="shared" si="0"/>
        <v>31919455.789999999</v>
      </c>
      <c r="M66" s="84">
        <v>0</v>
      </c>
      <c r="N66" s="85">
        <v>0</v>
      </c>
      <c r="O66" s="85">
        <v>0</v>
      </c>
      <c r="P66" s="86">
        <v>12</v>
      </c>
      <c r="Q66" s="88">
        <v>1160781.52</v>
      </c>
      <c r="R66" s="88">
        <v>366320.62</v>
      </c>
      <c r="S66" s="88">
        <v>2154430.3199999998</v>
      </c>
      <c r="T66" s="88">
        <v>49809.64</v>
      </c>
      <c r="U66" s="84">
        <v>1</v>
      </c>
      <c r="V66" s="85">
        <v>25022720.800000001</v>
      </c>
      <c r="W66" s="105">
        <v>25022720.800000001</v>
      </c>
    </row>
    <row r="67" spans="1:23" ht="36.75" x14ac:dyDescent="0.25">
      <c r="A67" s="109" t="s">
        <v>231</v>
      </c>
      <c r="B67" s="110">
        <v>45431451.359999999</v>
      </c>
      <c r="C67" s="110">
        <v>31586532.390000001</v>
      </c>
      <c r="D67" s="84">
        <v>1</v>
      </c>
      <c r="E67" s="88">
        <v>19083188.879999999</v>
      </c>
      <c r="F67" s="148">
        <v>8264521.4800000004</v>
      </c>
      <c r="G67" s="84">
        <v>0</v>
      </c>
      <c r="H67" s="85">
        <v>0</v>
      </c>
      <c r="I67" s="85">
        <v>0</v>
      </c>
      <c r="J67" s="84">
        <f t="shared" ref="J67:L130" si="1">D67+G67</f>
        <v>1</v>
      </c>
      <c r="K67" s="85">
        <f t="shared" si="1"/>
        <v>19083188.879999999</v>
      </c>
      <c r="L67" s="85">
        <f t="shared" si="1"/>
        <v>8264521.4800000004</v>
      </c>
      <c r="M67" s="84">
        <v>0</v>
      </c>
      <c r="N67" s="85">
        <v>0</v>
      </c>
      <c r="O67" s="85">
        <v>0</v>
      </c>
      <c r="P67" s="86">
        <v>24</v>
      </c>
      <c r="Q67" s="88">
        <v>1978209.25</v>
      </c>
      <c r="R67" s="88">
        <v>676983.91</v>
      </c>
      <c r="S67" s="88">
        <v>1760906.23</v>
      </c>
      <c r="T67" s="88">
        <v>35880</v>
      </c>
      <c r="U67" s="84">
        <v>1</v>
      </c>
      <c r="V67" s="115">
        <v>22609147</v>
      </c>
      <c r="W67" s="116">
        <v>22609147</v>
      </c>
    </row>
    <row r="68" spans="1:23" ht="36.75" x14ac:dyDescent="0.25">
      <c r="A68" s="109" t="s">
        <v>232</v>
      </c>
      <c r="B68" s="110">
        <v>52924976.140000001</v>
      </c>
      <c r="C68" s="110">
        <v>42158245.75</v>
      </c>
      <c r="D68" s="84">
        <v>2</v>
      </c>
      <c r="E68" s="88">
        <v>9019898.1600000001</v>
      </c>
      <c r="F68" s="88">
        <v>2975558.46</v>
      </c>
      <c r="G68" s="84">
        <v>0</v>
      </c>
      <c r="H68" s="85">
        <v>0</v>
      </c>
      <c r="I68" s="85">
        <v>0</v>
      </c>
      <c r="J68" s="84">
        <f t="shared" si="1"/>
        <v>2</v>
      </c>
      <c r="K68" s="85">
        <f t="shared" si="1"/>
        <v>9019898.1600000001</v>
      </c>
      <c r="L68" s="85">
        <f t="shared" si="1"/>
        <v>2975558.46</v>
      </c>
      <c r="M68" s="84">
        <v>0</v>
      </c>
      <c r="N68" s="85">
        <v>0</v>
      </c>
      <c r="O68" s="85">
        <v>0</v>
      </c>
      <c r="P68" s="86">
        <v>35</v>
      </c>
      <c r="Q68" s="88">
        <v>2286953.4700000002</v>
      </c>
      <c r="R68" s="88">
        <v>382032.49</v>
      </c>
      <c r="S68" s="88">
        <v>2827112.91</v>
      </c>
      <c r="T68" s="88">
        <v>9643.2000000000007</v>
      </c>
      <c r="U68" s="84">
        <v>2</v>
      </c>
      <c r="V68" s="85">
        <v>38791011.600000001</v>
      </c>
      <c r="W68" s="85">
        <v>38791011.600000001</v>
      </c>
    </row>
    <row r="69" spans="1:23" ht="36.75" x14ac:dyDescent="0.25">
      <c r="A69" s="109" t="s">
        <v>233</v>
      </c>
      <c r="B69" s="110">
        <v>55206472.130000003</v>
      </c>
      <c r="C69" s="110">
        <v>39073211.600000001</v>
      </c>
      <c r="D69" s="84">
        <v>1</v>
      </c>
      <c r="E69" s="88">
        <v>31538110.800000001</v>
      </c>
      <c r="F69" s="88">
        <v>17070250.41</v>
      </c>
      <c r="G69" s="84">
        <v>0</v>
      </c>
      <c r="H69" s="85">
        <v>0</v>
      </c>
      <c r="I69" s="85">
        <v>0</v>
      </c>
      <c r="J69" s="84">
        <f t="shared" si="1"/>
        <v>1</v>
      </c>
      <c r="K69" s="85">
        <f t="shared" si="1"/>
        <v>31538110.800000001</v>
      </c>
      <c r="L69" s="85">
        <f t="shared" si="1"/>
        <v>17070250.41</v>
      </c>
      <c r="M69" s="84">
        <v>0</v>
      </c>
      <c r="N69" s="85">
        <v>0</v>
      </c>
      <c r="O69" s="85">
        <v>0</v>
      </c>
      <c r="P69" s="86">
        <v>9</v>
      </c>
      <c r="Q69" s="88">
        <v>524614.99</v>
      </c>
      <c r="R69" s="88">
        <v>15099.54</v>
      </c>
      <c r="S69" s="88">
        <v>1167521.74</v>
      </c>
      <c r="T69" s="88">
        <v>11637.05</v>
      </c>
      <c r="U69" s="84">
        <v>1</v>
      </c>
      <c r="V69" s="85">
        <v>21976224.600000001</v>
      </c>
      <c r="W69" s="85">
        <v>21976224.600000001</v>
      </c>
    </row>
    <row r="70" spans="1:23" ht="144.75" x14ac:dyDescent="0.25">
      <c r="A70" s="109" t="s">
        <v>234</v>
      </c>
      <c r="B70" s="104">
        <v>107675129.59999999</v>
      </c>
      <c r="C70" s="104">
        <v>78526960.620000005</v>
      </c>
      <c r="D70" s="84">
        <v>1</v>
      </c>
      <c r="E70" s="88">
        <v>36221231.590000004</v>
      </c>
      <c r="F70" s="88">
        <v>19808373.289999999</v>
      </c>
      <c r="G70" s="84">
        <v>0</v>
      </c>
      <c r="H70" s="85">
        <v>0</v>
      </c>
      <c r="I70" s="85">
        <v>0</v>
      </c>
      <c r="J70" s="84">
        <f t="shared" si="1"/>
        <v>1</v>
      </c>
      <c r="K70" s="85">
        <f t="shared" si="1"/>
        <v>36221231.590000004</v>
      </c>
      <c r="L70" s="85">
        <f t="shared" si="1"/>
        <v>19808373.289999999</v>
      </c>
      <c r="M70" s="84">
        <v>0</v>
      </c>
      <c r="N70" s="85">
        <v>0</v>
      </c>
      <c r="O70" s="85">
        <v>0</v>
      </c>
      <c r="P70" s="86">
        <v>27</v>
      </c>
      <c r="Q70" s="88">
        <v>3275177.44</v>
      </c>
      <c r="R70" s="88">
        <v>921789.49</v>
      </c>
      <c r="S70" s="88">
        <v>10386665.369999999</v>
      </c>
      <c r="T70" s="88">
        <v>4742.6400000000003</v>
      </c>
      <c r="U70" s="84">
        <v>1</v>
      </c>
      <c r="V70" s="85">
        <v>57792055.200000003</v>
      </c>
      <c r="W70" s="85">
        <v>57792055.200000003</v>
      </c>
    </row>
    <row r="71" spans="1:23" ht="84.75" x14ac:dyDescent="0.25">
      <c r="A71" s="109" t="s">
        <v>235</v>
      </c>
      <c r="B71" s="110">
        <v>64873698.729999997</v>
      </c>
      <c r="C71" s="110">
        <v>35962764.920000002</v>
      </c>
      <c r="D71" s="84">
        <v>2</v>
      </c>
      <c r="E71" s="88">
        <v>24397373.280000001</v>
      </c>
      <c r="F71" s="88">
        <v>10933733.09</v>
      </c>
      <c r="G71" s="84">
        <v>0</v>
      </c>
      <c r="H71" s="85">
        <v>0</v>
      </c>
      <c r="I71" s="85">
        <v>0</v>
      </c>
      <c r="J71" s="84">
        <f t="shared" si="1"/>
        <v>2</v>
      </c>
      <c r="K71" s="85">
        <f t="shared" si="1"/>
        <v>24397373.280000001</v>
      </c>
      <c r="L71" s="85">
        <f t="shared" si="1"/>
        <v>10933733.09</v>
      </c>
      <c r="M71" s="84">
        <v>0</v>
      </c>
      <c r="N71" s="85">
        <v>0</v>
      </c>
      <c r="O71" s="85">
        <v>0</v>
      </c>
      <c r="P71" s="86">
        <v>40</v>
      </c>
      <c r="Q71" s="88">
        <v>5112074.28</v>
      </c>
      <c r="R71" s="88">
        <v>619176.03</v>
      </c>
      <c r="S71" s="88">
        <v>10954395.369999999</v>
      </c>
      <c r="T71" s="88">
        <v>0</v>
      </c>
      <c r="U71" s="84">
        <v>1</v>
      </c>
      <c r="V71" s="85">
        <v>24409855.800000001</v>
      </c>
      <c r="W71" s="85">
        <v>24409855.800000001</v>
      </c>
    </row>
    <row r="72" spans="1:23" ht="36.75" x14ac:dyDescent="0.25">
      <c r="A72" s="109" t="s">
        <v>236</v>
      </c>
      <c r="B72" s="110">
        <v>45231054.18</v>
      </c>
      <c r="C72" s="110">
        <v>34825842.590000004</v>
      </c>
      <c r="D72" s="84">
        <v>1</v>
      </c>
      <c r="E72" s="88">
        <v>21685419.84</v>
      </c>
      <c r="F72" s="88">
        <v>13188186.74</v>
      </c>
      <c r="G72" s="84">
        <v>0</v>
      </c>
      <c r="H72" s="85">
        <v>0</v>
      </c>
      <c r="I72" s="85">
        <v>0</v>
      </c>
      <c r="J72" s="84">
        <f t="shared" si="1"/>
        <v>1</v>
      </c>
      <c r="K72" s="85">
        <f t="shared" si="1"/>
        <v>21685419.84</v>
      </c>
      <c r="L72" s="85">
        <f t="shared" si="1"/>
        <v>13188186.74</v>
      </c>
      <c r="M72" s="84">
        <v>0</v>
      </c>
      <c r="N72" s="85">
        <v>0</v>
      </c>
      <c r="O72" s="85">
        <v>0</v>
      </c>
      <c r="P72" s="86">
        <v>15</v>
      </c>
      <c r="Q72" s="88">
        <v>830360.38</v>
      </c>
      <c r="R72" s="88">
        <v>96008.25</v>
      </c>
      <c r="S72" s="88">
        <v>1173626.3600000001</v>
      </c>
      <c r="T72" s="88">
        <v>0</v>
      </c>
      <c r="U72" s="84">
        <v>1</v>
      </c>
      <c r="V72" s="85">
        <v>21541647.600000001</v>
      </c>
      <c r="W72" s="85">
        <v>21541647.600000001</v>
      </c>
    </row>
    <row r="73" spans="1:23" ht="36.75" x14ac:dyDescent="0.25">
      <c r="A73" s="109" t="s">
        <v>237</v>
      </c>
      <c r="B73" s="110">
        <v>39348378.649999999</v>
      </c>
      <c r="C73" s="110">
        <v>31512833.379999999</v>
      </c>
      <c r="D73" s="84">
        <v>1</v>
      </c>
      <c r="E73" s="88">
        <v>14726723.76</v>
      </c>
      <c r="F73" s="88">
        <v>9278297.2300000004</v>
      </c>
      <c r="G73" s="84">
        <v>0</v>
      </c>
      <c r="H73" s="85">
        <v>0</v>
      </c>
      <c r="I73" s="85">
        <v>0</v>
      </c>
      <c r="J73" s="84">
        <f t="shared" si="1"/>
        <v>1</v>
      </c>
      <c r="K73" s="85">
        <f t="shared" si="1"/>
        <v>14726723.76</v>
      </c>
      <c r="L73" s="85">
        <f t="shared" si="1"/>
        <v>9278297.2300000004</v>
      </c>
      <c r="M73" s="84">
        <v>0</v>
      </c>
      <c r="N73" s="85">
        <v>0</v>
      </c>
      <c r="O73" s="85">
        <v>0</v>
      </c>
      <c r="P73" s="86">
        <v>10</v>
      </c>
      <c r="Q73" s="88">
        <v>1010672.85</v>
      </c>
      <c r="R73" s="88">
        <v>320712.15000000002</v>
      </c>
      <c r="S73" s="88">
        <v>1697158.04</v>
      </c>
      <c r="T73" s="88">
        <v>0</v>
      </c>
      <c r="U73" s="139">
        <v>1</v>
      </c>
      <c r="V73" s="85">
        <v>21913824</v>
      </c>
      <c r="W73" s="85">
        <v>21913824</v>
      </c>
    </row>
    <row r="74" spans="1:23" ht="36.75" x14ac:dyDescent="0.25">
      <c r="A74" s="109" t="s">
        <v>238</v>
      </c>
      <c r="B74" s="110">
        <v>63318917.25</v>
      </c>
      <c r="C74" s="110">
        <v>48125028.079999998</v>
      </c>
      <c r="D74" s="84">
        <v>2</v>
      </c>
      <c r="E74" s="85">
        <v>17092889.52</v>
      </c>
      <c r="F74" s="88">
        <v>6151056.3600000003</v>
      </c>
      <c r="G74" s="84">
        <v>0</v>
      </c>
      <c r="H74" s="85">
        <v>0</v>
      </c>
      <c r="I74" s="85">
        <v>0</v>
      </c>
      <c r="J74" s="84">
        <f t="shared" si="1"/>
        <v>2</v>
      </c>
      <c r="K74" s="85">
        <f t="shared" si="1"/>
        <v>17092889.52</v>
      </c>
      <c r="L74" s="85">
        <f t="shared" si="1"/>
        <v>6151056.3600000003</v>
      </c>
      <c r="M74" s="84">
        <v>0</v>
      </c>
      <c r="N74" s="85">
        <v>0</v>
      </c>
      <c r="O74" s="85">
        <v>0</v>
      </c>
      <c r="P74" s="86">
        <v>39</v>
      </c>
      <c r="Q74" s="85">
        <v>2280330.6</v>
      </c>
      <c r="R74" s="88">
        <v>389616.96</v>
      </c>
      <c r="S74" s="88">
        <v>2433564.9300000002</v>
      </c>
      <c r="T74" s="88">
        <v>72222.559999999998</v>
      </c>
      <c r="U74" s="84">
        <v>2</v>
      </c>
      <c r="V74" s="85">
        <v>41512132.200000003</v>
      </c>
      <c r="W74" s="85">
        <v>41512132.200000003</v>
      </c>
    </row>
    <row r="75" spans="1:23" ht="72.75" x14ac:dyDescent="0.25">
      <c r="A75" s="109" t="s">
        <v>239</v>
      </c>
      <c r="B75" s="110">
        <v>137997353.93000001</v>
      </c>
      <c r="C75" s="110">
        <v>96286678.620000005</v>
      </c>
      <c r="D75" s="84">
        <v>1</v>
      </c>
      <c r="E75" s="88">
        <v>79038529.920000002</v>
      </c>
      <c r="F75" s="88">
        <v>51640749.840000004</v>
      </c>
      <c r="G75" s="84">
        <v>0</v>
      </c>
      <c r="H75" s="85">
        <v>0</v>
      </c>
      <c r="I75" s="85">
        <v>0</v>
      </c>
      <c r="J75" s="84">
        <f t="shared" si="1"/>
        <v>1</v>
      </c>
      <c r="K75" s="85">
        <f t="shared" si="1"/>
        <v>79038529.920000002</v>
      </c>
      <c r="L75" s="85">
        <f t="shared" si="1"/>
        <v>51640749.840000004</v>
      </c>
      <c r="M75" s="84">
        <v>0</v>
      </c>
      <c r="N75" s="85">
        <v>0</v>
      </c>
      <c r="O75" s="85">
        <v>0</v>
      </c>
      <c r="P75" s="86">
        <v>26</v>
      </c>
      <c r="Q75" s="88">
        <v>3934965.83</v>
      </c>
      <c r="R75" s="88">
        <v>1616600.78</v>
      </c>
      <c r="S75" s="88">
        <v>12038621.380000001</v>
      </c>
      <c r="T75" s="88">
        <v>44091.199999999997</v>
      </c>
      <c r="U75" s="84">
        <v>1</v>
      </c>
      <c r="V75" s="85">
        <v>42985236.799999997</v>
      </c>
      <c r="W75" s="85">
        <v>42985236.799999997</v>
      </c>
    </row>
    <row r="76" spans="1:23" ht="36.75" x14ac:dyDescent="0.25">
      <c r="A76" s="109" t="s">
        <v>240</v>
      </c>
      <c r="B76" s="110">
        <v>64705171.719999999</v>
      </c>
      <c r="C76" s="110">
        <v>50245075.840000004</v>
      </c>
      <c r="D76" s="84">
        <v>1</v>
      </c>
      <c r="E76" s="88">
        <v>32679595.199999999</v>
      </c>
      <c r="F76" s="88">
        <v>20888933.82</v>
      </c>
      <c r="G76" s="84">
        <v>0</v>
      </c>
      <c r="H76" s="85">
        <v>0</v>
      </c>
      <c r="I76" s="85">
        <v>0</v>
      </c>
      <c r="J76" s="84">
        <f t="shared" si="1"/>
        <v>1</v>
      </c>
      <c r="K76" s="85">
        <f t="shared" si="1"/>
        <v>32679595.199999999</v>
      </c>
      <c r="L76" s="85">
        <f t="shared" si="1"/>
        <v>20888933.82</v>
      </c>
      <c r="M76" s="84">
        <v>0</v>
      </c>
      <c r="N76" s="85">
        <v>0</v>
      </c>
      <c r="O76" s="85">
        <v>0</v>
      </c>
      <c r="P76" s="86">
        <v>15</v>
      </c>
      <c r="Q76" s="88">
        <v>1803839.44</v>
      </c>
      <c r="R76" s="88">
        <v>907706.34</v>
      </c>
      <c r="S76" s="88">
        <v>1811544.28</v>
      </c>
      <c r="T76" s="88">
        <v>38242.879999999997</v>
      </c>
      <c r="U76" s="84">
        <v>1</v>
      </c>
      <c r="V76" s="85">
        <v>28410192.800000001</v>
      </c>
      <c r="W76" s="85">
        <v>28410192.800000001</v>
      </c>
    </row>
    <row r="77" spans="1:23" ht="36.75" x14ac:dyDescent="0.25">
      <c r="A77" s="109" t="s">
        <v>241</v>
      </c>
      <c r="B77" s="110">
        <v>17796950.420000002</v>
      </c>
      <c r="C77" s="110">
        <v>12914067.609999999</v>
      </c>
      <c r="D77" s="84">
        <v>1</v>
      </c>
      <c r="E77" s="88">
        <v>5357284.8</v>
      </c>
      <c r="F77" s="88">
        <v>1748781.74</v>
      </c>
      <c r="G77" s="84">
        <v>0</v>
      </c>
      <c r="H77" s="85">
        <v>0</v>
      </c>
      <c r="I77" s="85">
        <v>0</v>
      </c>
      <c r="J77" s="84">
        <f t="shared" si="1"/>
        <v>1</v>
      </c>
      <c r="K77" s="85">
        <f t="shared" si="1"/>
        <v>5357284.8</v>
      </c>
      <c r="L77" s="85">
        <f t="shared" si="1"/>
        <v>1748781.74</v>
      </c>
      <c r="M77" s="84">
        <v>0</v>
      </c>
      <c r="N77" s="85">
        <v>0</v>
      </c>
      <c r="O77" s="85">
        <v>0</v>
      </c>
      <c r="P77" s="86">
        <v>11</v>
      </c>
      <c r="Q77" s="88">
        <v>598546.76</v>
      </c>
      <c r="R77" s="88">
        <v>73005.67</v>
      </c>
      <c r="S77" s="88">
        <v>758291.06</v>
      </c>
      <c r="T77" s="88">
        <v>9452.4</v>
      </c>
      <c r="U77" s="84">
        <v>1</v>
      </c>
      <c r="V77" s="85">
        <v>11082827.800000001</v>
      </c>
      <c r="W77" s="85">
        <v>11082827.800000001</v>
      </c>
    </row>
    <row r="78" spans="1:23" ht="36.75" x14ac:dyDescent="0.25">
      <c r="A78" s="109" t="s">
        <v>242</v>
      </c>
      <c r="B78" s="149">
        <v>77894516.200000003</v>
      </c>
      <c r="C78" s="149">
        <v>53401705.899999999</v>
      </c>
      <c r="D78" s="84">
        <v>3</v>
      </c>
      <c r="E78" s="149">
        <v>20962922.399999999</v>
      </c>
      <c r="F78" s="149">
        <v>7857905.1600000001</v>
      </c>
      <c r="G78" s="84">
        <v>0</v>
      </c>
      <c r="H78" s="85">
        <v>0</v>
      </c>
      <c r="I78" s="85">
        <v>0</v>
      </c>
      <c r="J78" s="84">
        <f t="shared" si="1"/>
        <v>3</v>
      </c>
      <c r="K78" s="85">
        <f t="shared" si="1"/>
        <v>20962922.399999999</v>
      </c>
      <c r="L78" s="85">
        <f t="shared" si="1"/>
        <v>7857905.1600000001</v>
      </c>
      <c r="M78" s="84">
        <v>0</v>
      </c>
      <c r="N78" s="85">
        <v>0</v>
      </c>
      <c r="O78" s="85">
        <v>0</v>
      </c>
      <c r="P78" s="86">
        <v>57</v>
      </c>
      <c r="Q78" s="149">
        <v>6930906.0199999996</v>
      </c>
      <c r="R78" s="149">
        <v>3844739.94</v>
      </c>
      <c r="S78" s="149">
        <v>8357068.1799999997</v>
      </c>
      <c r="T78" s="149">
        <v>55441.2</v>
      </c>
      <c r="U78" s="84">
        <v>3</v>
      </c>
      <c r="V78" s="85">
        <v>41643619.600000001</v>
      </c>
      <c r="W78" s="85">
        <v>41643619.600000001</v>
      </c>
    </row>
    <row r="79" spans="1:23" ht="36.75" x14ac:dyDescent="0.25">
      <c r="A79" s="109" t="s">
        <v>243</v>
      </c>
      <c r="B79" s="150">
        <v>26998199.940000001</v>
      </c>
      <c r="C79" s="147">
        <v>20157121.969999999</v>
      </c>
      <c r="D79" s="84">
        <v>2</v>
      </c>
      <c r="E79" s="148">
        <v>9163697.7599999998</v>
      </c>
      <c r="F79" s="148">
        <v>4756011.17</v>
      </c>
      <c r="G79" s="84">
        <v>0</v>
      </c>
      <c r="H79" s="85">
        <v>0</v>
      </c>
      <c r="I79" s="85">
        <v>0</v>
      </c>
      <c r="J79" s="84">
        <f t="shared" si="1"/>
        <v>2</v>
      </c>
      <c r="K79" s="85">
        <f t="shared" si="1"/>
        <v>9163697.7599999998</v>
      </c>
      <c r="L79" s="85">
        <f t="shared" si="1"/>
        <v>4756011.17</v>
      </c>
      <c r="M79" s="84">
        <v>0</v>
      </c>
      <c r="N79" s="85">
        <v>0</v>
      </c>
      <c r="O79" s="85">
        <v>0</v>
      </c>
      <c r="P79" s="86">
        <v>15</v>
      </c>
      <c r="Q79" s="148">
        <v>755017.69</v>
      </c>
      <c r="R79" s="148">
        <v>17085</v>
      </c>
      <c r="S79" s="148">
        <v>1695458.69</v>
      </c>
      <c r="T79" s="148">
        <v>0</v>
      </c>
      <c r="U79" s="84">
        <v>1</v>
      </c>
      <c r="V79" s="85">
        <v>15384025.800000001</v>
      </c>
      <c r="W79" s="85">
        <v>15384025.800000001</v>
      </c>
    </row>
    <row r="80" spans="1:23" ht="72.75" x14ac:dyDescent="0.25">
      <c r="A80" s="109" t="s">
        <v>244</v>
      </c>
      <c r="B80" s="110">
        <v>109173217.44</v>
      </c>
      <c r="C80" s="110">
        <v>56113329.700000003</v>
      </c>
      <c r="D80" s="84">
        <v>1</v>
      </c>
      <c r="E80" s="151">
        <v>24255213.359999999</v>
      </c>
      <c r="F80" s="88">
        <v>10593491.26</v>
      </c>
      <c r="G80" s="84">
        <v>0</v>
      </c>
      <c r="H80" s="85">
        <v>0</v>
      </c>
      <c r="I80" s="85">
        <v>0</v>
      </c>
      <c r="J80" s="84">
        <f t="shared" si="1"/>
        <v>1</v>
      </c>
      <c r="K80" s="85">
        <f t="shared" si="1"/>
        <v>24255213.359999999</v>
      </c>
      <c r="L80" s="85">
        <f t="shared" si="1"/>
        <v>10593491.26</v>
      </c>
      <c r="M80" s="84">
        <v>0</v>
      </c>
      <c r="N80" s="85">
        <v>0</v>
      </c>
      <c r="O80" s="85">
        <v>0</v>
      </c>
      <c r="P80" s="86">
        <v>46</v>
      </c>
      <c r="Q80" s="88">
        <v>3677711.68</v>
      </c>
      <c r="R80" s="88">
        <v>653663.24</v>
      </c>
      <c r="S80" s="88">
        <v>36374117.200000003</v>
      </c>
      <c r="T80" s="88">
        <v>0</v>
      </c>
      <c r="U80" s="84">
        <v>1</v>
      </c>
      <c r="V80" s="105">
        <v>44866175.200000003</v>
      </c>
      <c r="W80" s="105">
        <v>44866175.200000003</v>
      </c>
    </row>
    <row r="81" spans="1:23" ht="48.75" x14ac:dyDescent="0.25">
      <c r="A81" s="109" t="s">
        <v>245</v>
      </c>
      <c r="B81" s="88">
        <v>144055193.56999999</v>
      </c>
      <c r="C81" s="88">
        <v>114985821.97</v>
      </c>
      <c r="D81" s="84">
        <v>1</v>
      </c>
      <c r="E81" s="88">
        <v>108740611.18000001</v>
      </c>
      <c r="F81" s="88">
        <v>89901378.030000001</v>
      </c>
      <c r="G81" s="84">
        <v>0</v>
      </c>
      <c r="H81" s="85">
        <v>0</v>
      </c>
      <c r="I81" s="85">
        <v>0</v>
      </c>
      <c r="J81" s="84">
        <f t="shared" si="1"/>
        <v>1</v>
      </c>
      <c r="K81" s="85">
        <f t="shared" si="1"/>
        <v>108740611.18000001</v>
      </c>
      <c r="L81" s="85">
        <f t="shared" si="1"/>
        <v>89901378.030000001</v>
      </c>
      <c r="M81" s="84">
        <v>0</v>
      </c>
      <c r="N81" s="85">
        <v>0</v>
      </c>
      <c r="O81" s="85">
        <v>0</v>
      </c>
      <c r="P81" s="86">
        <v>16</v>
      </c>
      <c r="Q81" s="88">
        <v>1791149.99</v>
      </c>
      <c r="R81" s="88">
        <v>0</v>
      </c>
      <c r="S81" s="88">
        <v>8458368.1999999993</v>
      </c>
      <c r="T81" s="88">
        <v>19379.740000000002</v>
      </c>
      <c r="U81" s="84">
        <v>1</v>
      </c>
      <c r="V81" s="85">
        <v>25065064.199999999</v>
      </c>
      <c r="W81" s="85">
        <v>25065064.199999999</v>
      </c>
    </row>
    <row r="82" spans="1:23" ht="36.75" x14ac:dyDescent="0.25">
      <c r="A82" s="109" t="s">
        <v>246</v>
      </c>
      <c r="B82" s="88">
        <v>72746186.870000005</v>
      </c>
      <c r="C82" s="88">
        <v>53089200.710000001</v>
      </c>
      <c r="D82" s="84">
        <v>1</v>
      </c>
      <c r="E82" s="88">
        <v>45112811.520000003</v>
      </c>
      <c r="F82" s="88">
        <v>28778999.690000001</v>
      </c>
      <c r="G82" s="84">
        <v>0</v>
      </c>
      <c r="H82" s="85">
        <v>0</v>
      </c>
      <c r="I82" s="85">
        <v>0</v>
      </c>
      <c r="J82" s="84">
        <f t="shared" si="1"/>
        <v>1</v>
      </c>
      <c r="K82" s="85">
        <f t="shared" si="1"/>
        <v>45112811.520000003</v>
      </c>
      <c r="L82" s="85">
        <f t="shared" si="1"/>
        <v>28778999.690000001</v>
      </c>
      <c r="M82" s="84">
        <v>0</v>
      </c>
      <c r="N82" s="85">
        <v>0</v>
      </c>
      <c r="O82" s="85">
        <v>0</v>
      </c>
      <c r="P82" s="86">
        <v>10</v>
      </c>
      <c r="Q82" s="85">
        <v>1034163.12</v>
      </c>
      <c r="R82" s="88">
        <v>248145.8</v>
      </c>
      <c r="S82" s="88">
        <v>2539246.63</v>
      </c>
      <c r="T82" s="88">
        <v>2089.62</v>
      </c>
      <c r="U82" s="84">
        <v>1</v>
      </c>
      <c r="V82" s="85">
        <v>24059965.600000001</v>
      </c>
      <c r="W82" s="85">
        <v>24059965.600000001</v>
      </c>
    </row>
    <row r="83" spans="1:23" ht="36.75" x14ac:dyDescent="0.25">
      <c r="A83" s="109" t="s">
        <v>247</v>
      </c>
      <c r="B83" s="112">
        <v>66690916.219999999</v>
      </c>
      <c r="C83" s="112">
        <v>45790477.07</v>
      </c>
      <c r="D83" s="84">
        <v>2</v>
      </c>
      <c r="E83" s="88">
        <v>26830574.399999999</v>
      </c>
      <c r="F83" s="88">
        <v>12997338.23</v>
      </c>
      <c r="G83" s="84">
        <v>0</v>
      </c>
      <c r="H83" s="85">
        <v>0</v>
      </c>
      <c r="I83" s="85">
        <v>0</v>
      </c>
      <c r="J83" s="84">
        <f t="shared" si="1"/>
        <v>2</v>
      </c>
      <c r="K83" s="85">
        <f t="shared" si="1"/>
        <v>26830574.399999999</v>
      </c>
      <c r="L83" s="85">
        <f t="shared" si="1"/>
        <v>12997338.23</v>
      </c>
      <c r="M83" s="84">
        <v>0</v>
      </c>
      <c r="N83" s="85">
        <v>0</v>
      </c>
      <c r="O83" s="85">
        <v>0</v>
      </c>
      <c r="P83" s="86">
        <v>30</v>
      </c>
      <c r="Q83" s="88">
        <v>3681960.94</v>
      </c>
      <c r="R83" s="88">
        <v>1227026.04</v>
      </c>
      <c r="S83" s="88">
        <v>4648148.08</v>
      </c>
      <c r="T83" s="88">
        <v>35880</v>
      </c>
      <c r="U83" s="84">
        <v>2</v>
      </c>
      <c r="V83" s="85">
        <v>31530232.800000001</v>
      </c>
      <c r="W83" s="85">
        <v>31530232.800000001</v>
      </c>
    </row>
    <row r="84" spans="1:23" ht="72.75" x14ac:dyDescent="0.25">
      <c r="A84" s="109" t="s">
        <v>248</v>
      </c>
      <c r="B84" s="88">
        <v>164376051.52000001</v>
      </c>
      <c r="C84" s="88">
        <v>123156774.70999999</v>
      </c>
      <c r="D84" s="84">
        <v>1</v>
      </c>
      <c r="E84" s="88">
        <v>103500432</v>
      </c>
      <c r="F84" s="88">
        <v>74648897.590000004</v>
      </c>
      <c r="G84" s="84">
        <v>0</v>
      </c>
      <c r="H84" s="85">
        <v>0</v>
      </c>
      <c r="I84" s="85">
        <v>0</v>
      </c>
      <c r="J84" s="84">
        <f t="shared" si="1"/>
        <v>1</v>
      </c>
      <c r="K84" s="85">
        <f t="shared" si="1"/>
        <v>103500432</v>
      </c>
      <c r="L84" s="85">
        <f t="shared" si="1"/>
        <v>74648897.590000004</v>
      </c>
      <c r="M84" s="84">
        <v>0</v>
      </c>
      <c r="N84" s="85">
        <v>0</v>
      </c>
      <c r="O84" s="85">
        <v>0</v>
      </c>
      <c r="P84" s="86">
        <v>42</v>
      </c>
      <c r="Q84" s="88">
        <v>3358486.97</v>
      </c>
      <c r="R84" s="88">
        <v>1034239.92</v>
      </c>
      <c r="S84" s="88">
        <v>10043495.35</v>
      </c>
      <c r="T84" s="88">
        <v>0</v>
      </c>
      <c r="U84" s="84">
        <v>1</v>
      </c>
      <c r="V84" s="85">
        <v>47473637.200000003</v>
      </c>
      <c r="W84" s="85">
        <v>47473637.200000003</v>
      </c>
    </row>
    <row r="85" spans="1:23" ht="72.75" x14ac:dyDescent="0.25">
      <c r="A85" s="109" t="s">
        <v>249</v>
      </c>
      <c r="B85" s="110">
        <v>153083958.11000001</v>
      </c>
      <c r="C85" s="110">
        <v>108003638.70999999</v>
      </c>
      <c r="D85" s="84">
        <v>1</v>
      </c>
      <c r="E85" s="88">
        <v>75951309.840000004</v>
      </c>
      <c r="F85" s="88">
        <v>47100559.659999996</v>
      </c>
      <c r="G85" s="84">
        <v>0</v>
      </c>
      <c r="H85" s="85">
        <v>0</v>
      </c>
      <c r="I85" s="85">
        <v>0</v>
      </c>
      <c r="J85" s="84">
        <f t="shared" si="1"/>
        <v>1</v>
      </c>
      <c r="K85" s="85">
        <f t="shared" si="1"/>
        <v>75951309.840000004</v>
      </c>
      <c r="L85" s="85">
        <f t="shared" si="1"/>
        <v>47100559.659999996</v>
      </c>
      <c r="M85" s="84">
        <v>0</v>
      </c>
      <c r="N85" s="85">
        <v>0</v>
      </c>
      <c r="O85" s="85">
        <v>0</v>
      </c>
      <c r="P85" s="86">
        <v>43</v>
      </c>
      <c r="Q85" s="88">
        <v>11561505.710000001</v>
      </c>
      <c r="R85" s="88">
        <v>7419390.9299999997</v>
      </c>
      <c r="S85" s="88">
        <v>12200629.76</v>
      </c>
      <c r="T85" s="88">
        <v>113175.32</v>
      </c>
      <c r="U85" s="84">
        <v>1</v>
      </c>
      <c r="V85" s="85">
        <v>53370512.799999997</v>
      </c>
      <c r="W85" s="85">
        <v>53370512.799999997</v>
      </c>
    </row>
    <row r="86" spans="1:23" ht="72.75" x14ac:dyDescent="0.25">
      <c r="A86" s="109" t="s">
        <v>250</v>
      </c>
      <c r="B86" s="88">
        <v>80932861.549999997</v>
      </c>
      <c r="C86" s="88">
        <v>51657430.960000001</v>
      </c>
      <c r="D86" s="84">
        <v>2</v>
      </c>
      <c r="E86" s="88">
        <v>23395365.84</v>
      </c>
      <c r="F86" s="104">
        <v>10263851.460000001</v>
      </c>
      <c r="G86" s="84">
        <v>1</v>
      </c>
      <c r="H86" s="88">
        <v>94634.4</v>
      </c>
      <c r="I86" s="88">
        <v>0</v>
      </c>
      <c r="J86" s="84">
        <f t="shared" si="1"/>
        <v>3</v>
      </c>
      <c r="K86" s="85">
        <f t="shared" si="1"/>
        <v>23490000.239999998</v>
      </c>
      <c r="L86" s="85">
        <f t="shared" si="1"/>
        <v>10263851.460000001</v>
      </c>
      <c r="M86" s="84">
        <v>0</v>
      </c>
      <c r="N86" s="85">
        <v>0</v>
      </c>
      <c r="O86" s="85">
        <v>0</v>
      </c>
      <c r="P86" s="86">
        <v>38</v>
      </c>
      <c r="Q86" s="88">
        <v>6940365.21</v>
      </c>
      <c r="R86" s="88">
        <v>1302459.96</v>
      </c>
      <c r="S86" s="88">
        <v>10494668.9</v>
      </c>
      <c r="T86" s="88">
        <v>83292.34</v>
      </c>
      <c r="U86" s="84">
        <v>1</v>
      </c>
      <c r="V86" s="85">
        <v>40007827.200000003</v>
      </c>
      <c r="W86" s="85">
        <v>40007827.200000003</v>
      </c>
    </row>
    <row r="87" spans="1:23" ht="36.75" x14ac:dyDescent="0.25">
      <c r="A87" s="109" t="s">
        <v>251</v>
      </c>
      <c r="B87" s="152">
        <v>145130218.72</v>
      </c>
      <c r="C87" s="112">
        <v>118934867.51000001</v>
      </c>
      <c r="D87" s="84">
        <v>2</v>
      </c>
      <c r="E87" s="88">
        <v>103232306.48999999</v>
      </c>
      <c r="F87" s="88">
        <v>84569061.879999995</v>
      </c>
      <c r="G87" s="84">
        <v>0</v>
      </c>
      <c r="H87" s="85">
        <v>0</v>
      </c>
      <c r="I87" s="85">
        <v>0</v>
      </c>
      <c r="J87" s="84">
        <f t="shared" si="1"/>
        <v>2</v>
      </c>
      <c r="K87" s="85">
        <f t="shared" si="1"/>
        <v>103232306.48999999</v>
      </c>
      <c r="L87" s="85">
        <f t="shared" si="1"/>
        <v>84569061.879999995</v>
      </c>
      <c r="M87" s="84">
        <v>0</v>
      </c>
      <c r="N87" s="85">
        <v>0</v>
      </c>
      <c r="O87" s="85">
        <v>0</v>
      </c>
      <c r="P87" s="86">
        <v>57</v>
      </c>
      <c r="Q87" s="88">
        <v>5669394.04</v>
      </c>
      <c r="R87" s="88">
        <v>2514003.94</v>
      </c>
      <c r="S87" s="88">
        <v>4462053.79</v>
      </c>
      <c r="T87" s="88">
        <v>85337.29</v>
      </c>
      <c r="U87" s="84">
        <v>2</v>
      </c>
      <c r="V87" s="105">
        <v>31766464.399999999</v>
      </c>
      <c r="W87" s="83">
        <v>31766464.399999999</v>
      </c>
    </row>
    <row r="88" spans="1:23" ht="36.75" x14ac:dyDescent="0.25">
      <c r="A88" s="109" t="s">
        <v>252</v>
      </c>
      <c r="B88" s="110">
        <v>24130393.530000001</v>
      </c>
      <c r="C88" s="110">
        <v>19533982.120000001</v>
      </c>
      <c r="D88" s="84">
        <v>1</v>
      </c>
      <c r="E88" s="88">
        <v>3386204.64</v>
      </c>
      <c r="F88" s="88">
        <v>1254769.9099999999</v>
      </c>
      <c r="G88" s="84">
        <v>0</v>
      </c>
      <c r="H88" s="85">
        <v>0</v>
      </c>
      <c r="I88" s="85">
        <v>0</v>
      </c>
      <c r="J88" s="84">
        <f t="shared" si="1"/>
        <v>1</v>
      </c>
      <c r="K88" s="85">
        <f t="shared" si="1"/>
        <v>3386204.64</v>
      </c>
      <c r="L88" s="85">
        <f t="shared" si="1"/>
        <v>1254769.9099999999</v>
      </c>
      <c r="M88" s="84">
        <v>0</v>
      </c>
      <c r="N88" s="85">
        <v>0</v>
      </c>
      <c r="O88" s="85">
        <v>0</v>
      </c>
      <c r="P88" s="86">
        <v>14</v>
      </c>
      <c r="Q88" s="88">
        <v>1381692.78</v>
      </c>
      <c r="R88" s="88">
        <v>388011.41</v>
      </c>
      <c r="S88" s="88">
        <v>1471295.31</v>
      </c>
      <c r="T88" s="88">
        <v>0</v>
      </c>
      <c r="U88" s="84">
        <v>1</v>
      </c>
      <c r="V88" s="85">
        <v>17891200.800000001</v>
      </c>
      <c r="W88" s="85">
        <v>17891200.800000001</v>
      </c>
    </row>
    <row r="89" spans="1:23" ht="36.75" x14ac:dyDescent="0.25">
      <c r="A89" s="109" t="s">
        <v>253</v>
      </c>
      <c r="B89" s="110">
        <v>33491742.789999999</v>
      </c>
      <c r="C89" s="110">
        <v>25992634.91</v>
      </c>
      <c r="D89" s="84">
        <v>1</v>
      </c>
      <c r="E89" s="88">
        <v>8229207.8399999999</v>
      </c>
      <c r="F89" s="88">
        <v>4079005.63</v>
      </c>
      <c r="G89" s="84">
        <v>0</v>
      </c>
      <c r="H89" s="85">
        <v>0</v>
      </c>
      <c r="I89" s="85">
        <v>0</v>
      </c>
      <c r="J89" s="84">
        <f t="shared" si="1"/>
        <v>1</v>
      </c>
      <c r="K89" s="85">
        <f t="shared" si="1"/>
        <v>8229207.8399999999</v>
      </c>
      <c r="L89" s="85">
        <f t="shared" si="1"/>
        <v>4079005.63</v>
      </c>
      <c r="M89" s="84">
        <v>0</v>
      </c>
      <c r="N89" s="85">
        <v>0</v>
      </c>
      <c r="O89" s="85">
        <v>0</v>
      </c>
      <c r="P89" s="86">
        <v>12</v>
      </c>
      <c r="Q89" s="88">
        <v>1410413.78</v>
      </c>
      <c r="R89" s="88">
        <v>617205.36</v>
      </c>
      <c r="S89" s="88">
        <v>2613563.17</v>
      </c>
      <c r="T89" s="88">
        <v>57865.919999999998</v>
      </c>
      <c r="U89" s="84">
        <v>1</v>
      </c>
      <c r="V89" s="85">
        <v>21238558</v>
      </c>
      <c r="W89" s="85">
        <v>21238558</v>
      </c>
    </row>
    <row r="90" spans="1:23" ht="36.75" x14ac:dyDescent="0.25">
      <c r="A90" s="109" t="s">
        <v>254</v>
      </c>
      <c r="B90" s="110">
        <v>37192605.759999998</v>
      </c>
      <c r="C90" s="110">
        <v>30372653.629999999</v>
      </c>
      <c r="D90" s="84">
        <v>1</v>
      </c>
      <c r="E90" s="88">
        <v>9581676.7200000007</v>
      </c>
      <c r="F90" s="88">
        <v>6688098.5499999998</v>
      </c>
      <c r="G90" s="84">
        <v>0</v>
      </c>
      <c r="H90" s="85">
        <v>0</v>
      </c>
      <c r="I90" s="85">
        <v>0</v>
      </c>
      <c r="J90" s="84">
        <f t="shared" si="1"/>
        <v>1</v>
      </c>
      <c r="K90" s="85">
        <f t="shared" si="1"/>
        <v>9581676.7200000007</v>
      </c>
      <c r="L90" s="85">
        <f t="shared" si="1"/>
        <v>6688098.5499999998</v>
      </c>
      <c r="M90" s="84">
        <v>0</v>
      </c>
      <c r="N90" s="85">
        <v>0</v>
      </c>
      <c r="O90" s="85">
        <v>0</v>
      </c>
      <c r="P90" s="86">
        <v>15</v>
      </c>
      <c r="Q90" s="88">
        <v>2419465.02</v>
      </c>
      <c r="R90" s="88">
        <v>43566.28</v>
      </c>
      <c r="S90" s="88">
        <v>1550475.22</v>
      </c>
      <c r="T90" s="88">
        <v>0</v>
      </c>
      <c r="U90" s="151">
        <v>1</v>
      </c>
      <c r="V90" s="110">
        <v>23640988.800000001</v>
      </c>
      <c r="W90" s="110">
        <v>23640988.800000001</v>
      </c>
    </row>
    <row r="91" spans="1:23" ht="72.75" x14ac:dyDescent="0.25">
      <c r="A91" s="109" t="s">
        <v>255</v>
      </c>
      <c r="B91" s="88">
        <v>189829842.11000001</v>
      </c>
      <c r="C91" s="88">
        <v>134087943.95</v>
      </c>
      <c r="D91" s="84">
        <v>2</v>
      </c>
      <c r="E91" s="88">
        <v>100488670.8</v>
      </c>
      <c r="F91" s="88">
        <v>64835093.990000002</v>
      </c>
      <c r="G91" s="84">
        <v>0</v>
      </c>
      <c r="H91" s="85">
        <v>0</v>
      </c>
      <c r="I91" s="85">
        <v>0</v>
      </c>
      <c r="J91" s="84">
        <f t="shared" si="1"/>
        <v>2</v>
      </c>
      <c r="K91" s="85">
        <f t="shared" si="1"/>
        <v>100488670.8</v>
      </c>
      <c r="L91" s="85">
        <f t="shared" si="1"/>
        <v>64835093.990000002</v>
      </c>
      <c r="M91" s="84">
        <v>0</v>
      </c>
      <c r="N91" s="85">
        <v>0</v>
      </c>
      <c r="O91" s="85">
        <v>0</v>
      </c>
      <c r="P91" s="86">
        <v>54</v>
      </c>
      <c r="Q91" s="88">
        <v>6790289.8600000003</v>
      </c>
      <c r="R91" s="88">
        <v>2650842.16</v>
      </c>
      <c r="S91" s="88">
        <v>20655973.649999999</v>
      </c>
      <c r="T91" s="88">
        <v>4707100</v>
      </c>
      <c r="U91" s="84">
        <v>1</v>
      </c>
      <c r="V91" s="85">
        <v>61894907.799999997</v>
      </c>
      <c r="W91" s="85">
        <v>61894907.799999997</v>
      </c>
    </row>
    <row r="92" spans="1:23" ht="36.75" x14ac:dyDescent="0.25">
      <c r="A92" s="109" t="s">
        <v>256</v>
      </c>
      <c r="B92" s="110">
        <v>41516001.020000003</v>
      </c>
      <c r="C92" s="110">
        <v>34082697.899999999</v>
      </c>
      <c r="D92" s="84">
        <v>1</v>
      </c>
      <c r="E92" s="88">
        <v>11220526.800000001</v>
      </c>
      <c r="F92" s="88">
        <v>6379568.7199999997</v>
      </c>
      <c r="G92" s="84">
        <v>0</v>
      </c>
      <c r="H92" s="85">
        <v>0</v>
      </c>
      <c r="I92" s="85">
        <v>0</v>
      </c>
      <c r="J92" s="84">
        <f t="shared" si="1"/>
        <v>1</v>
      </c>
      <c r="K92" s="85">
        <f t="shared" si="1"/>
        <v>11220526.800000001</v>
      </c>
      <c r="L92" s="85">
        <f t="shared" si="1"/>
        <v>6379568.7199999997</v>
      </c>
      <c r="M92" s="84">
        <v>0</v>
      </c>
      <c r="N92" s="85">
        <v>0</v>
      </c>
      <c r="O92" s="85">
        <v>0</v>
      </c>
      <c r="P92" s="86">
        <v>10</v>
      </c>
      <c r="Q92" s="88">
        <v>1193400.47</v>
      </c>
      <c r="R92" s="88">
        <v>175461.98</v>
      </c>
      <c r="S92" s="88">
        <v>1574406.55</v>
      </c>
      <c r="T92" s="88">
        <v>0</v>
      </c>
      <c r="U92" s="139">
        <v>1</v>
      </c>
      <c r="V92" s="85">
        <v>27527667.199999999</v>
      </c>
      <c r="W92" s="85">
        <v>27527667.199999999</v>
      </c>
    </row>
    <row r="93" spans="1:23" ht="36.75" x14ac:dyDescent="0.25">
      <c r="A93" s="109" t="s">
        <v>257</v>
      </c>
      <c r="B93" s="110">
        <v>22677636.530000001</v>
      </c>
      <c r="C93" s="110">
        <v>17047225.620000001</v>
      </c>
      <c r="D93" s="84">
        <v>1</v>
      </c>
      <c r="E93" s="88">
        <v>5343661.68</v>
      </c>
      <c r="F93" s="88">
        <v>2171032.86</v>
      </c>
      <c r="G93" s="84">
        <v>0</v>
      </c>
      <c r="H93" s="85">
        <v>0</v>
      </c>
      <c r="I93" s="85">
        <v>0</v>
      </c>
      <c r="J93" s="84">
        <f t="shared" si="1"/>
        <v>1</v>
      </c>
      <c r="K93" s="85">
        <f t="shared" si="1"/>
        <v>5343661.68</v>
      </c>
      <c r="L93" s="85">
        <f t="shared" si="1"/>
        <v>2171032.86</v>
      </c>
      <c r="M93" s="84">
        <v>0</v>
      </c>
      <c r="N93" s="85">
        <v>0</v>
      </c>
      <c r="O93" s="85">
        <v>0</v>
      </c>
      <c r="P93" s="86">
        <v>12</v>
      </c>
      <c r="Q93" s="88">
        <v>1026679.99</v>
      </c>
      <c r="R93" s="88">
        <v>294471.76</v>
      </c>
      <c r="S93" s="88">
        <v>1743393.86</v>
      </c>
      <c r="T93" s="88">
        <v>17820</v>
      </c>
      <c r="U93" s="84">
        <v>1</v>
      </c>
      <c r="V93" s="85">
        <v>14563901</v>
      </c>
      <c r="W93" s="85">
        <v>14563901</v>
      </c>
    </row>
    <row r="94" spans="1:23" ht="36.75" x14ac:dyDescent="0.25">
      <c r="A94" s="109" t="s">
        <v>258</v>
      </c>
      <c r="B94" s="110">
        <v>65536439.130000003</v>
      </c>
      <c r="C94" s="110">
        <v>45415271.460000001</v>
      </c>
      <c r="D94" s="84">
        <v>1</v>
      </c>
      <c r="E94" s="88">
        <v>35089612.32</v>
      </c>
      <c r="F94" s="88">
        <v>20699863.559999999</v>
      </c>
      <c r="G94" s="84">
        <v>1</v>
      </c>
      <c r="H94" s="83">
        <v>2481860.85</v>
      </c>
      <c r="I94" s="88">
        <v>0</v>
      </c>
      <c r="J94" s="84">
        <f t="shared" si="1"/>
        <v>2</v>
      </c>
      <c r="K94" s="85">
        <f t="shared" si="1"/>
        <v>37571473.170000002</v>
      </c>
      <c r="L94" s="85">
        <f t="shared" si="1"/>
        <v>20699863.559999999</v>
      </c>
      <c r="M94" s="84">
        <v>0</v>
      </c>
      <c r="N94" s="85">
        <v>0</v>
      </c>
      <c r="O94" s="85">
        <v>0</v>
      </c>
      <c r="P94" s="86">
        <v>22</v>
      </c>
      <c r="Q94" s="88">
        <v>2076783.16</v>
      </c>
      <c r="R94" s="88">
        <v>860095.28</v>
      </c>
      <c r="S94" s="88">
        <v>2057763</v>
      </c>
      <c r="T94" s="88">
        <v>24892.82</v>
      </c>
      <c r="U94" s="84">
        <v>1</v>
      </c>
      <c r="V94" s="85">
        <v>23830419.800000001</v>
      </c>
      <c r="W94" s="85">
        <v>23830419.800000001</v>
      </c>
    </row>
    <row r="95" spans="1:23" ht="72.75" x14ac:dyDescent="0.25">
      <c r="A95" s="109" t="s">
        <v>259</v>
      </c>
      <c r="B95" s="110">
        <v>66178834.829999998</v>
      </c>
      <c r="C95" s="110">
        <v>45610154.920000002</v>
      </c>
      <c r="D95" s="84">
        <v>2</v>
      </c>
      <c r="E95" s="88">
        <v>17947994.399999999</v>
      </c>
      <c r="F95" s="88">
        <v>7660172.5800000001</v>
      </c>
      <c r="G95" s="84">
        <v>0</v>
      </c>
      <c r="H95" s="85">
        <v>0</v>
      </c>
      <c r="I95" s="85">
        <v>0</v>
      </c>
      <c r="J95" s="84">
        <f t="shared" si="1"/>
        <v>2</v>
      </c>
      <c r="K95" s="85">
        <f t="shared" si="1"/>
        <v>17947994.399999999</v>
      </c>
      <c r="L95" s="85">
        <f t="shared" si="1"/>
        <v>7660172.5800000001</v>
      </c>
      <c r="M95" s="84">
        <v>0</v>
      </c>
      <c r="N95" s="85">
        <v>0</v>
      </c>
      <c r="O95" s="85">
        <v>0</v>
      </c>
      <c r="P95" s="86">
        <v>33</v>
      </c>
      <c r="Q95" s="88">
        <v>3593335.79</v>
      </c>
      <c r="R95" s="88">
        <v>66010.94</v>
      </c>
      <c r="S95" s="88">
        <v>6753533.2400000002</v>
      </c>
      <c r="T95" s="88">
        <v>0</v>
      </c>
      <c r="U95" s="84">
        <v>1</v>
      </c>
      <c r="V95" s="85">
        <v>37883971.399999999</v>
      </c>
      <c r="W95" s="153">
        <v>37883971.399999999</v>
      </c>
    </row>
    <row r="96" spans="1:23" ht="84.75" x14ac:dyDescent="0.25">
      <c r="A96" s="109" t="s">
        <v>260</v>
      </c>
      <c r="B96" s="138">
        <v>83792724.239999995</v>
      </c>
      <c r="C96" s="138">
        <v>53206563.289999999</v>
      </c>
      <c r="D96" s="84">
        <v>1</v>
      </c>
      <c r="E96" s="112">
        <v>37409767.920000002</v>
      </c>
      <c r="F96" s="112">
        <v>21370198.399999999</v>
      </c>
      <c r="G96" s="84">
        <v>0</v>
      </c>
      <c r="H96" s="85">
        <v>0</v>
      </c>
      <c r="I96" s="85">
        <v>0</v>
      </c>
      <c r="J96" s="84">
        <f t="shared" si="1"/>
        <v>1</v>
      </c>
      <c r="K96" s="85">
        <f t="shared" si="1"/>
        <v>37409767.920000002</v>
      </c>
      <c r="L96" s="85">
        <f t="shared" si="1"/>
        <v>21370198.399999999</v>
      </c>
      <c r="M96" s="84">
        <v>0</v>
      </c>
      <c r="N96" s="85">
        <v>0</v>
      </c>
      <c r="O96" s="85">
        <v>0</v>
      </c>
      <c r="P96" s="86">
        <v>32</v>
      </c>
      <c r="Q96" s="112">
        <v>3410853.54</v>
      </c>
      <c r="R96" s="112">
        <v>502248.89</v>
      </c>
      <c r="S96" s="112">
        <v>11637986.779999999</v>
      </c>
      <c r="T96" s="112">
        <v>0</v>
      </c>
      <c r="U96" s="84">
        <v>1</v>
      </c>
      <c r="V96" s="85">
        <v>31334116</v>
      </c>
      <c r="W96" s="85">
        <v>31334116</v>
      </c>
    </row>
    <row r="97" spans="1:23" ht="108.75" x14ac:dyDescent="0.25">
      <c r="A97" s="109" t="s">
        <v>261</v>
      </c>
      <c r="B97" s="112">
        <v>87773072.620000005</v>
      </c>
      <c r="C97" s="112">
        <v>60866794.509999998</v>
      </c>
      <c r="D97" s="84">
        <v>8</v>
      </c>
      <c r="E97" s="112">
        <v>37991320.909999996</v>
      </c>
      <c r="F97" s="112">
        <v>18568957.640000001</v>
      </c>
      <c r="G97" s="84">
        <v>0</v>
      </c>
      <c r="H97" s="85">
        <v>0</v>
      </c>
      <c r="I97" s="85">
        <v>0</v>
      </c>
      <c r="J97" s="84">
        <f t="shared" si="1"/>
        <v>8</v>
      </c>
      <c r="K97" s="85">
        <f t="shared" si="1"/>
        <v>37991320.909999996</v>
      </c>
      <c r="L97" s="85">
        <f t="shared" si="1"/>
        <v>18568957.640000001</v>
      </c>
      <c r="M97" s="84">
        <v>0</v>
      </c>
      <c r="N97" s="85">
        <v>0</v>
      </c>
      <c r="O97" s="85">
        <v>0</v>
      </c>
      <c r="P97" s="86">
        <v>54</v>
      </c>
      <c r="Q97" s="112">
        <v>4234006.8499999996</v>
      </c>
      <c r="R97" s="112">
        <v>1437555.61</v>
      </c>
      <c r="S97" s="112">
        <v>4702265.5999999996</v>
      </c>
      <c r="T97" s="112">
        <v>14802</v>
      </c>
      <c r="U97" s="84">
        <v>2</v>
      </c>
      <c r="V97" s="90">
        <v>40845479.259999998</v>
      </c>
      <c r="W97" s="90">
        <v>40845479.259999998</v>
      </c>
    </row>
    <row r="98" spans="1:23" ht="60.75" x14ac:dyDescent="0.25">
      <c r="A98" s="109" t="s">
        <v>262</v>
      </c>
      <c r="B98" s="154" t="s">
        <v>263</v>
      </c>
      <c r="C98" s="154" t="s">
        <v>264</v>
      </c>
      <c r="D98" s="84">
        <v>2</v>
      </c>
      <c r="E98" s="85">
        <v>51892419.600000001</v>
      </c>
      <c r="F98" s="88">
        <v>31202978.390000001</v>
      </c>
      <c r="G98" s="84">
        <v>0</v>
      </c>
      <c r="H98" s="85">
        <v>0</v>
      </c>
      <c r="I98" s="85">
        <v>0</v>
      </c>
      <c r="J98" s="84">
        <f t="shared" si="1"/>
        <v>2</v>
      </c>
      <c r="K98" s="85">
        <f t="shared" si="1"/>
        <v>51892419.600000001</v>
      </c>
      <c r="L98" s="85">
        <f t="shared" si="1"/>
        <v>31202978.390000001</v>
      </c>
      <c r="M98" s="84">
        <v>0</v>
      </c>
      <c r="N98" s="85">
        <v>0</v>
      </c>
      <c r="O98" s="85">
        <v>0</v>
      </c>
      <c r="P98" s="86">
        <v>135</v>
      </c>
      <c r="Q98" s="88">
        <v>12657662.84</v>
      </c>
      <c r="R98" s="88">
        <v>1864875.88</v>
      </c>
      <c r="S98" s="88">
        <v>25831236.390000001</v>
      </c>
      <c r="T98" s="88">
        <v>11637</v>
      </c>
      <c r="U98" s="84">
        <v>2</v>
      </c>
      <c r="V98" s="85">
        <v>61651990.399999999</v>
      </c>
      <c r="W98" s="85">
        <v>61651990.399999999</v>
      </c>
    </row>
    <row r="99" spans="1:23" ht="72.75" x14ac:dyDescent="0.25">
      <c r="A99" s="109" t="s">
        <v>265</v>
      </c>
      <c r="B99" s="110">
        <v>79843972.659999996</v>
      </c>
      <c r="C99" s="110">
        <v>55990709.409999996</v>
      </c>
      <c r="D99" s="84">
        <v>1</v>
      </c>
      <c r="E99" s="88">
        <v>21651315.84</v>
      </c>
      <c r="F99" s="88">
        <v>10561235.810000001</v>
      </c>
      <c r="G99" s="84">
        <v>0</v>
      </c>
      <c r="H99" s="85">
        <v>0</v>
      </c>
      <c r="I99" s="85">
        <v>0</v>
      </c>
      <c r="J99" s="84">
        <f t="shared" si="1"/>
        <v>1</v>
      </c>
      <c r="K99" s="85">
        <f t="shared" si="1"/>
        <v>21651315.84</v>
      </c>
      <c r="L99" s="85">
        <f t="shared" si="1"/>
        <v>10561235.810000001</v>
      </c>
      <c r="M99" s="84">
        <v>0</v>
      </c>
      <c r="N99" s="85">
        <v>0</v>
      </c>
      <c r="O99" s="85">
        <v>0</v>
      </c>
      <c r="P99" s="86">
        <v>22</v>
      </c>
      <c r="Q99" s="88">
        <v>11098211.83</v>
      </c>
      <c r="R99" s="88">
        <v>8530543.4000000004</v>
      </c>
      <c r="S99" s="88">
        <v>10195514.789999999</v>
      </c>
      <c r="T99" s="88">
        <v>0</v>
      </c>
      <c r="U99" s="84">
        <v>1</v>
      </c>
      <c r="V99" s="85">
        <v>36898930.200000003</v>
      </c>
      <c r="W99" s="85">
        <v>36898930.200000003</v>
      </c>
    </row>
    <row r="100" spans="1:23" ht="60.75" x14ac:dyDescent="0.25">
      <c r="A100" s="109" t="s">
        <v>266</v>
      </c>
      <c r="B100" s="155">
        <v>55834802.030000001</v>
      </c>
      <c r="C100" s="140">
        <v>19060018.899999999</v>
      </c>
      <c r="D100" s="84">
        <v>1</v>
      </c>
      <c r="E100" s="88">
        <v>20905080</v>
      </c>
      <c r="F100" s="88">
        <v>381344.41</v>
      </c>
      <c r="G100" s="84">
        <v>1</v>
      </c>
      <c r="H100" s="88">
        <v>410570.16</v>
      </c>
      <c r="I100" s="88">
        <v>0</v>
      </c>
      <c r="J100" s="84">
        <f t="shared" si="1"/>
        <v>2</v>
      </c>
      <c r="K100" s="85">
        <f t="shared" si="1"/>
        <v>21315650.16</v>
      </c>
      <c r="L100" s="85">
        <f t="shared" si="1"/>
        <v>381344.41</v>
      </c>
      <c r="M100" s="84">
        <v>0</v>
      </c>
      <c r="N100" s="85">
        <v>0</v>
      </c>
      <c r="O100" s="85">
        <v>0</v>
      </c>
      <c r="P100" s="86">
        <v>38</v>
      </c>
      <c r="Q100" s="88">
        <v>2793647.33</v>
      </c>
      <c r="R100" s="88">
        <v>355448.18</v>
      </c>
      <c r="S100" s="88">
        <v>13524528.34</v>
      </c>
      <c r="T100" s="88">
        <v>122250.11</v>
      </c>
      <c r="U100" s="84">
        <v>1</v>
      </c>
      <c r="V100" s="85">
        <v>18200976.199999999</v>
      </c>
      <c r="W100" s="85">
        <v>18200976.199999999</v>
      </c>
    </row>
    <row r="101" spans="1:23" ht="36.75" x14ac:dyDescent="0.25">
      <c r="A101" s="109" t="s">
        <v>267</v>
      </c>
      <c r="B101" s="89">
        <v>126612391.53</v>
      </c>
      <c r="C101" s="89">
        <v>99699481.439999998</v>
      </c>
      <c r="D101" s="84">
        <v>2</v>
      </c>
      <c r="E101" s="89">
        <v>76114134.170000002</v>
      </c>
      <c r="F101" s="89">
        <v>58926133.859999999</v>
      </c>
      <c r="G101" s="84">
        <v>5</v>
      </c>
      <c r="H101" s="85">
        <v>3336947</v>
      </c>
      <c r="I101" s="89">
        <v>3136730.18</v>
      </c>
      <c r="J101" s="84">
        <f t="shared" si="1"/>
        <v>7</v>
      </c>
      <c r="K101" s="85">
        <f t="shared" si="1"/>
        <v>79451081.170000002</v>
      </c>
      <c r="L101" s="85">
        <f t="shared" si="1"/>
        <v>62062864.039999999</v>
      </c>
      <c r="M101" s="84">
        <v>0</v>
      </c>
      <c r="N101" s="85">
        <v>0</v>
      </c>
      <c r="O101" s="85">
        <v>0</v>
      </c>
      <c r="P101" s="86">
        <v>33</v>
      </c>
      <c r="Q101" s="89">
        <v>5590161.8499999996</v>
      </c>
      <c r="R101" s="89">
        <v>1836627.14</v>
      </c>
      <c r="S101" s="89">
        <v>5973720.71</v>
      </c>
      <c r="T101" s="89">
        <v>202562.46</v>
      </c>
      <c r="U101" s="84">
        <v>2</v>
      </c>
      <c r="V101" s="85">
        <v>35597427.799999997</v>
      </c>
      <c r="W101" s="85">
        <v>35597427.799999997</v>
      </c>
    </row>
    <row r="102" spans="1:23" ht="36.75" x14ac:dyDescent="0.25">
      <c r="A102" s="109" t="s">
        <v>268</v>
      </c>
      <c r="B102" s="110">
        <v>76564987.640000001</v>
      </c>
      <c r="C102" s="110">
        <v>56462642.280000001</v>
      </c>
      <c r="D102" s="84">
        <v>1</v>
      </c>
      <c r="E102" s="88">
        <v>49226439.359999999</v>
      </c>
      <c r="F102" s="88">
        <v>31171010.16</v>
      </c>
      <c r="G102" s="84">
        <v>0</v>
      </c>
      <c r="H102" s="85">
        <v>0</v>
      </c>
      <c r="I102" s="85">
        <v>0</v>
      </c>
      <c r="J102" s="84">
        <f t="shared" si="1"/>
        <v>1</v>
      </c>
      <c r="K102" s="85">
        <f t="shared" si="1"/>
        <v>49226439.359999999</v>
      </c>
      <c r="L102" s="85">
        <f t="shared" si="1"/>
        <v>31171010.16</v>
      </c>
      <c r="M102" s="84">
        <v>0</v>
      </c>
      <c r="N102" s="85">
        <v>0</v>
      </c>
      <c r="O102" s="85">
        <v>0</v>
      </c>
      <c r="P102" s="86">
        <v>12</v>
      </c>
      <c r="Q102" s="88">
        <v>765339.39</v>
      </c>
      <c r="R102" s="88">
        <v>0</v>
      </c>
      <c r="S102" s="88">
        <v>1345456.89</v>
      </c>
      <c r="T102" s="88">
        <v>63880.12</v>
      </c>
      <c r="U102" s="84">
        <v>1</v>
      </c>
      <c r="V102" s="85">
        <v>25227752</v>
      </c>
      <c r="W102" s="85">
        <v>25227752</v>
      </c>
    </row>
    <row r="103" spans="1:23" ht="72.75" x14ac:dyDescent="0.25">
      <c r="A103" s="109" t="s">
        <v>269</v>
      </c>
      <c r="B103" s="110">
        <v>22266881.16</v>
      </c>
      <c r="C103" s="110">
        <v>12360394.390000001</v>
      </c>
      <c r="D103" s="84">
        <v>3</v>
      </c>
      <c r="E103" s="88">
        <v>13461537.6</v>
      </c>
      <c r="F103" s="88">
        <v>7640444.5300000003</v>
      </c>
      <c r="G103" s="84">
        <v>0</v>
      </c>
      <c r="H103" s="88">
        <v>0</v>
      </c>
      <c r="I103" s="88">
        <v>0</v>
      </c>
      <c r="J103" s="84">
        <f t="shared" si="1"/>
        <v>3</v>
      </c>
      <c r="K103" s="85">
        <f t="shared" si="1"/>
        <v>13461537.6</v>
      </c>
      <c r="L103" s="85">
        <f t="shared" si="1"/>
        <v>7640444.5300000003</v>
      </c>
      <c r="M103" s="84">
        <v>0</v>
      </c>
      <c r="N103" s="85">
        <v>0</v>
      </c>
      <c r="O103" s="85">
        <v>0</v>
      </c>
      <c r="P103" s="86">
        <v>27</v>
      </c>
      <c r="Q103" s="88">
        <v>2073339.59</v>
      </c>
      <c r="R103" s="88">
        <v>668468.96</v>
      </c>
      <c r="S103" s="88">
        <v>2698237.97</v>
      </c>
      <c r="T103" s="88">
        <v>17714.900000000001</v>
      </c>
      <c r="U103" s="84">
        <v>1</v>
      </c>
      <c r="V103" s="85">
        <v>4033766</v>
      </c>
      <c r="W103" s="85">
        <v>4033766</v>
      </c>
    </row>
    <row r="104" spans="1:23" ht="36.75" x14ac:dyDescent="0.25">
      <c r="A104" s="109" t="s">
        <v>270</v>
      </c>
      <c r="B104" s="110">
        <v>68030002.790000007</v>
      </c>
      <c r="C104" s="110">
        <v>50860283.719999999</v>
      </c>
      <c r="D104" s="84">
        <v>2</v>
      </c>
      <c r="E104" s="88">
        <v>31245810.960000001</v>
      </c>
      <c r="F104" s="88">
        <v>16610745.68</v>
      </c>
      <c r="G104" s="84">
        <v>0</v>
      </c>
      <c r="H104" s="85">
        <v>0</v>
      </c>
      <c r="I104" s="85">
        <v>0</v>
      </c>
      <c r="J104" s="84">
        <f t="shared" si="1"/>
        <v>2</v>
      </c>
      <c r="K104" s="85">
        <f t="shared" si="1"/>
        <v>31245810.960000001</v>
      </c>
      <c r="L104" s="85">
        <f t="shared" si="1"/>
        <v>16610745.68</v>
      </c>
      <c r="M104" s="84">
        <v>0</v>
      </c>
      <c r="N104" s="85">
        <v>0</v>
      </c>
      <c r="O104" s="85">
        <v>0</v>
      </c>
      <c r="P104" s="86">
        <v>18</v>
      </c>
      <c r="Q104" s="88">
        <v>1614941.25</v>
      </c>
      <c r="R104" s="88">
        <v>354720.02</v>
      </c>
      <c r="S104" s="88">
        <v>1343559.78</v>
      </c>
      <c r="T104" s="88">
        <v>69127.22</v>
      </c>
      <c r="U104" s="84">
        <v>2</v>
      </c>
      <c r="V104" s="105">
        <v>33825690.799999997</v>
      </c>
      <c r="W104" s="83">
        <v>33825690.799999997</v>
      </c>
    </row>
    <row r="105" spans="1:23" ht="36.75" x14ac:dyDescent="0.25">
      <c r="A105" s="109" t="s">
        <v>271</v>
      </c>
      <c r="B105" s="88">
        <v>101476918.5</v>
      </c>
      <c r="C105" s="88">
        <v>74134672.680000007</v>
      </c>
      <c r="D105" s="84">
        <v>1</v>
      </c>
      <c r="E105" s="88">
        <v>68353649.280000001</v>
      </c>
      <c r="F105" s="88">
        <v>44764120.340000004</v>
      </c>
      <c r="G105" s="84">
        <v>0</v>
      </c>
      <c r="H105" s="85">
        <v>0</v>
      </c>
      <c r="I105" s="85">
        <v>0</v>
      </c>
      <c r="J105" s="84">
        <f t="shared" si="1"/>
        <v>1</v>
      </c>
      <c r="K105" s="85">
        <f t="shared" si="1"/>
        <v>68353649.280000001</v>
      </c>
      <c r="L105" s="85">
        <f t="shared" si="1"/>
        <v>44764120.340000004</v>
      </c>
      <c r="M105" s="84">
        <v>0</v>
      </c>
      <c r="N105" s="85">
        <v>0</v>
      </c>
      <c r="O105" s="85">
        <v>0</v>
      </c>
      <c r="P105" s="86">
        <v>16</v>
      </c>
      <c r="Q105" s="88">
        <v>1024158.21</v>
      </c>
      <c r="R105" s="88">
        <v>301796.58</v>
      </c>
      <c r="S105" s="88">
        <v>3062681.61</v>
      </c>
      <c r="T105" s="88">
        <v>32326.36</v>
      </c>
      <c r="U105" s="84">
        <v>1</v>
      </c>
      <c r="V105" s="85">
        <v>29036429.399999999</v>
      </c>
      <c r="W105" s="85">
        <v>29036429.399999999</v>
      </c>
    </row>
    <row r="106" spans="1:23" ht="72.75" x14ac:dyDescent="0.25">
      <c r="A106" s="109" t="s">
        <v>272</v>
      </c>
      <c r="B106" s="88">
        <v>208350145.18000001</v>
      </c>
      <c r="C106" s="88">
        <v>155096829.81999999</v>
      </c>
      <c r="D106" s="84">
        <v>1</v>
      </c>
      <c r="E106" s="88">
        <v>134987603.52000001</v>
      </c>
      <c r="F106" s="88">
        <v>97302817.790000007</v>
      </c>
      <c r="G106" s="84">
        <v>0</v>
      </c>
      <c r="H106" s="85">
        <v>0</v>
      </c>
      <c r="I106" s="85">
        <v>0</v>
      </c>
      <c r="J106" s="84">
        <f t="shared" si="1"/>
        <v>1</v>
      </c>
      <c r="K106" s="85">
        <f t="shared" si="1"/>
        <v>134987603.52000001</v>
      </c>
      <c r="L106" s="85">
        <f t="shared" si="1"/>
        <v>97302817.790000007</v>
      </c>
      <c r="M106" s="84">
        <v>0</v>
      </c>
      <c r="N106" s="85">
        <v>0</v>
      </c>
      <c r="O106" s="85">
        <v>0</v>
      </c>
      <c r="P106" s="86">
        <v>19</v>
      </c>
      <c r="Q106" s="88">
        <v>4462093.97</v>
      </c>
      <c r="R106" s="88">
        <v>1967582.03</v>
      </c>
      <c r="S106" s="88">
        <v>13074017.689999999</v>
      </c>
      <c r="T106" s="88">
        <v>0</v>
      </c>
      <c r="U106" s="84">
        <v>1</v>
      </c>
      <c r="V106" s="85">
        <v>55826430</v>
      </c>
      <c r="W106" s="85">
        <v>55826430</v>
      </c>
    </row>
    <row r="107" spans="1:23" ht="84.75" x14ac:dyDescent="0.25">
      <c r="A107" s="109" t="s">
        <v>273</v>
      </c>
      <c r="B107" s="110">
        <v>114767355.88</v>
      </c>
      <c r="C107" s="110">
        <v>87456135.780000001</v>
      </c>
      <c r="D107" s="84">
        <v>1</v>
      </c>
      <c r="E107" s="88">
        <v>73195071.599999994</v>
      </c>
      <c r="F107" s="88">
        <v>57248199.409999996</v>
      </c>
      <c r="G107" s="84">
        <v>0</v>
      </c>
      <c r="H107" s="85">
        <v>0</v>
      </c>
      <c r="I107" s="85">
        <v>0</v>
      </c>
      <c r="J107" s="84">
        <f t="shared" si="1"/>
        <v>1</v>
      </c>
      <c r="K107" s="85">
        <f t="shared" si="1"/>
        <v>73195071.599999994</v>
      </c>
      <c r="L107" s="85">
        <f t="shared" si="1"/>
        <v>57248199.409999996</v>
      </c>
      <c r="M107" s="84">
        <v>0</v>
      </c>
      <c r="N107" s="85">
        <v>0</v>
      </c>
      <c r="O107" s="85">
        <v>0</v>
      </c>
      <c r="P107" s="86">
        <v>45</v>
      </c>
      <c r="Q107" s="88">
        <v>3040729.36</v>
      </c>
      <c r="R107" s="88">
        <v>384811.17</v>
      </c>
      <c r="S107" s="88">
        <v>8708429.7200000007</v>
      </c>
      <c r="T107" s="88">
        <v>0</v>
      </c>
      <c r="U107" s="84">
        <v>1</v>
      </c>
      <c r="V107" s="85">
        <v>29823125.199999999</v>
      </c>
      <c r="W107" s="85">
        <v>29823125.199999999</v>
      </c>
    </row>
    <row r="108" spans="1:23" ht="36.75" x14ac:dyDescent="0.25">
      <c r="A108" s="109" t="s">
        <v>274</v>
      </c>
      <c r="B108" s="147">
        <v>71023446.640000001</v>
      </c>
      <c r="C108" s="110">
        <v>54595552.039999999</v>
      </c>
      <c r="D108" s="84">
        <v>2</v>
      </c>
      <c r="E108" s="88">
        <v>22689102.239999998</v>
      </c>
      <c r="F108" s="88">
        <v>10959407.65</v>
      </c>
      <c r="G108" s="84">
        <v>1</v>
      </c>
      <c r="H108" s="88">
        <v>929769.51</v>
      </c>
      <c r="I108" s="88">
        <v>0</v>
      </c>
      <c r="J108" s="84">
        <f t="shared" si="1"/>
        <v>3</v>
      </c>
      <c r="K108" s="85">
        <f t="shared" si="1"/>
        <v>23618871.75</v>
      </c>
      <c r="L108" s="85">
        <f t="shared" si="1"/>
        <v>10959407.65</v>
      </c>
      <c r="M108" s="84">
        <v>0</v>
      </c>
      <c r="N108" s="85">
        <v>0</v>
      </c>
      <c r="O108" s="85">
        <v>0</v>
      </c>
      <c r="P108" s="86">
        <v>21</v>
      </c>
      <c r="Q108" s="88">
        <v>1528529.46</v>
      </c>
      <c r="R108" s="88">
        <v>336674.99</v>
      </c>
      <c r="S108" s="88">
        <v>2576576.0299999998</v>
      </c>
      <c r="T108" s="88">
        <v>0</v>
      </c>
      <c r="U108" s="84">
        <v>2</v>
      </c>
      <c r="V108" s="85">
        <v>43299469.399999999</v>
      </c>
      <c r="W108" s="85">
        <v>43299469.399999999</v>
      </c>
    </row>
    <row r="109" spans="1:23" ht="36.75" x14ac:dyDescent="0.25">
      <c r="A109" s="109" t="s">
        <v>275</v>
      </c>
      <c r="B109" s="110">
        <v>43662449.93</v>
      </c>
      <c r="C109" s="110">
        <v>31815837.920000002</v>
      </c>
      <c r="D109" s="84">
        <v>1</v>
      </c>
      <c r="E109" s="88">
        <v>17411635.920000002</v>
      </c>
      <c r="F109" s="88">
        <v>8977017.5500000007</v>
      </c>
      <c r="G109" s="84">
        <v>0</v>
      </c>
      <c r="H109" s="85">
        <v>0</v>
      </c>
      <c r="I109" s="85">
        <v>0</v>
      </c>
      <c r="J109" s="84">
        <f t="shared" si="1"/>
        <v>1</v>
      </c>
      <c r="K109" s="85">
        <f t="shared" si="1"/>
        <v>17411635.920000002</v>
      </c>
      <c r="L109" s="85">
        <f t="shared" si="1"/>
        <v>8977017.5500000007</v>
      </c>
      <c r="M109" s="84">
        <v>0</v>
      </c>
      <c r="N109" s="85">
        <v>0</v>
      </c>
      <c r="O109" s="85">
        <v>0</v>
      </c>
      <c r="P109" s="86">
        <v>17</v>
      </c>
      <c r="Q109" s="88">
        <v>981382.37</v>
      </c>
      <c r="R109" s="88">
        <v>156138.37</v>
      </c>
      <c r="S109" s="88">
        <v>2604569.64</v>
      </c>
      <c r="T109" s="88">
        <v>17820</v>
      </c>
      <c r="U109" s="84">
        <v>1</v>
      </c>
      <c r="V109" s="85">
        <v>22664862</v>
      </c>
      <c r="W109" s="85">
        <v>22664862</v>
      </c>
    </row>
    <row r="110" spans="1:23" ht="156.75" x14ac:dyDescent="0.25">
      <c r="A110" s="109" t="s">
        <v>276</v>
      </c>
      <c r="B110" s="112">
        <v>47633853.630000003</v>
      </c>
      <c r="C110" s="112">
        <v>23065398.91</v>
      </c>
      <c r="D110" s="84">
        <v>2</v>
      </c>
      <c r="E110" s="88">
        <v>18514350.960000001</v>
      </c>
      <c r="F110" s="88">
        <v>7209519.3099999996</v>
      </c>
      <c r="G110" s="84">
        <v>1</v>
      </c>
      <c r="H110" s="88">
        <v>63883.68</v>
      </c>
      <c r="I110" s="88">
        <v>0</v>
      </c>
      <c r="J110" s="84">
        <f t="shared" si="1"/>
        <v>3</v>
      </c>
      <c r="K110" s="85">
        <f t="shared" si="1"/>
        <v>18578234.640000001</v>
      </c>
      <c r="L110" s="85">
        <f t="shared" si="1"/>
        <v>7209519.3099999996</v>
      </c>
      <c r="M110" s="84">
        <v>0</v>
      </c>
      <c r="N110" s="85">
        <v>0</v>
      </c>
      <c r="O110" s="85">
        <v>0</v>
      </c>
      <c r="P110" s="86">
        <v>43</v>
      </c>
      <c r="Q110" s="88">
        <v>4600933.09</v>
      </c>
      <c r="R110" s="88">
        <v>578911.9</v>
      </c>
      <c r="S110" s="88">
        <v>9358149.5</v>
      </c>
      <c r="T110" s="88">
        <v>180431.3</v>
      </c>
      <c r="U110" s="84">
        <v>1</v>
      </c>
      <c r="V110" s="85">
        <v>15096536.4</v>
      </c>
      <c r="W110" s="85">
        <v>15096536.4</v>
      </c>
    </row>
    <row r="111" spans="1:23" ht="72.75" x14ac:dyDescent="0.25">
      <c r="A111" s="109" t="s">
        <v>277</v>
      </c>
      <c r="B111" s="112">
        <v>56268169.460000001</v>
      </c>
      <c r="C111" s="112">
        <v>28619306</v>
      </c>
      <c r="D111" s="84">
        <v>2</v>
      </c>
      <c r="E111" s="124">
        <v>20646566.640000001</v>
      </c>
      <c r="F111" s="138">
        <v>7144744</v>
      </c>
      <c r="G111" s="84">
        <v>0</v>
      </c>
      <c r="H111" s="85">
        <v>0</v>
      </c>
      <c r="I111" s="85">
        <v>0</v>
      </c>
      <c r="J111" s="84">
        <f t="shared" si="1"/>
        <v>2</v>
      </c>
      <c r="K111" s="85">
        <f t="shared" si="1"/>
        <v>20646566.640000001</v>
      </c>
      <c r="L111" s="85">
        <f t="shared" si="1"/>
        <v>7144744</v>
      </c>
      <c r="M111" s="84">
        <v>0</v>
      </c>
      <c r="N111" s="85">
        <v>0</v>
      </c>
      <c r="O111" s="85">
        <v>0</v>
      </c>
      <c r="P111" s="86">
        <v>39</v>
      </c>
      <c r="Q111" s="88">
        <v>3990488.54</v>
      </c>
      <c r="R111" s="88">
        <v>73316.2</v>
      </c>
      <c r="S111" s="88">
        <v>10229868.48</v>
      </c>
      <c r="T111" s="88">
        <v>0</v>
      </c>
      <c r="U111" s="84">
        <v>1</v>
      </c>
      <c r="V111" s="85">
        <v>21401245.800000001</v>
      </c>
      <c r="W111" s="85">
        <v>21401245.800000001</v>
      </c>
    </row>
    <row r="112" spans="1:23" ht="72.75" x14ac:dyDescent="0.25">
      <c r="A112" s="109" t="s">
        <v>278</v>
      </c>
      <c r="B112" s="88">
        <v>87747771.310000002</v>
      </c>
      <c r="C112" s="88">
        <v>60311636.409999996</v>
      </c>
      <c r="D112" s="84">
        <v>1</v>
      </c>
      <c r="E112" s="88">
        <v>22214556</v>
      </c>
      <c r="F112" s="88">
        <v>10467911.609999999</v>
      </c>
      <c r="G112" s="84">
        <v>0</v>
      </c>
      <c r="H112" s="85">
        <v>0</v>
      </c>
      <c r="I112" s="85">
        <v>0</v>
      </c>
      <c r="J112" s="84">
        <f t="shared" si="1"/>
        <v>1</v>
      </c>
      <c r="K112" s="85">
        <f t="shared" si="1"/>
        <v>22214556</v>
      </c>
      <c r="L112" s="85">
        <f t="shared" si="1"/>
        <v>10467911.609999999</v>
      </c>
      <c r="M112" s="84">
        <v>0</v>
      </c>
      <c r="N112" s="85">
        <v>0</v>
      </c>
      <c r="O112" s="85">
        <v>0</v>
      </c>
      <c r="P112" s="86">
        <v>54</v>
      </c>
      <c r="Q112" s="88">
        <v>15677286.67</v>
      </c>
      <c r="R112" s="88">
        <v>10582478.6</v>
      </c>
      <c r="S112" s="88">
        <v>10594682.439999999</v>
      </c>
      <c r="T112" s="88">
        <v>0</v>
      </c>
      <c r="U112" s="84">
        <v>1</v>
      </c>
      <c r="V112" s="85">
        <v>39261246.200000003</v>
      </c>
      <c r="W112" s="85">
        <v>39261246.200000003</v>
      </c>
    </row>
    <row r="113" spans="1:23" ht="72.75" x14ac:dyDescent="0.25">
      <c r="A113" s="109" t="s">
        <v>279</v>
      </c>
      <c r="B113" s="110">
        <v>90756443.549999997</v>
      </c>
      <c r="C113" s="110">
        <v>58874752.539999999</v>
      </c>
      <c r="D113" s="84">
        <v>3</v>
      </c>
      <c r="E113" s="88">
        <v>27704399.379999999</v>
      </c>
      <c r="F113" s="88">
        <v>14949643.460000001</v>
      </c>
      <c r="G113" s="84">
        <v>2</v>
      </c>
      <c r="H113" s="88">
        <v>3069993.36</v>
      </c>
      <c r="I113" s="88">
        <v>0</v>
      </c>
      <c r="J113" s="84">
        <f t="shared" si="1"/>
        <v>5</v>
      </c>
      <c r="K113" s="85">
        <f t="shared" si="1"/>
        <v>30774392.739999998</v>
      </c>
      <c r="L113" s="85">
        <f t="shared" si="1"/>
        <v>14949643.460000001</v>
      </c>
      <c r="M113" s="84">
        <v>0</v>
      </c>
      <c r="N113" s="85">
        <v>0</v>
      </c>
      <c r="O113" s="85">
        <v>0</v>
      </c>
      <c r="P113" s="86">
        <v>62</v>
      </c>
      <c r="Q113" s="88">
        <v>5537829.9100000001</v>
      </c>
      <c r="R113" s="88">
        <v>1594454.35</v>
      </c>
      <c r="S113" s="88">
        <v>12158764.5</v>
      </c>
      <c r="T113" s="88">
        <v>45198.33</v>
      </c>
      <c r="U113" s="84">
        <v>1</v>
      </c>
      <c r="V113" s="85">
        <v>42285456.399999999</v>
      </c>
      <c r="W113" s="85">
        <v>42285456.399999999</v>
      </c>
    </row>
    <row r="114" spans="1:23" ht="36.75" x14ac:dyDescent="0.25">
      <c r="A114" s="109" t="s">
        <v>280</v>
      </c>
      <c r="B114" s="110">
        <v>56337012.950000003</v>
      </c>
      <c r="C114" s="110">
        <v>42983496.719999999</v>
      </c>
      <c r="D114" s="84">
        <v>1</v>
      </c>
      <c r="E114" s="88">
        <v>41035100.399999999</v>
      </c>
      <c r="F114" s="88">
        <v>29111662</v>
      </c>
      <c r="G114" s="84">
        <v>0</v>
      </c>
      <c r="H114" s="85">
        <v>0</v>
      </c>
      <c r="I114" s="85">
        <v>0</v>
      </c>
      <c r="J114" s="84">
        <f t="shared" si="1"/>
        <v>1</v>
      </c>
      <c r="K114" s="85">
        <f t="shared" si="1"/>
        <v>41035100.399999999</v>
      </c>
      <c r="L114" s="85">
        <f t="shared" si="1"/>
        <v>29111662</v>
      </c>
      <c r="M114" s="84">
        <v>0</v>
      </c>
      <c r="N114" s="85">
        <v>0</v>
      </c>
      <c r="O114" s="85">
        <v>0</v>
      </c>
      <c r="P114" s="86">
        <v>8</v>
      </c>
      <c r="Q114" s="88">
        <v>758766.52</v>
      </c>
      <c r="R114" s="88">
        <v>51160.24</v>
      </c>
      <c r="S114" s="88">
        <v>788226.83</v>
      </c>
      <c r="T114" s="88">
        <v>65755.28</v>
      </c>
      <c r="U114" s="84">
        <v>1</v>
      </c>
      <c r="V114" s="85">
        <v>13754919.199999999</v>
      </c>
      <c r="W114" s="85">
        <v>13754919.199999999</v>
      </c>
    </row>
    <row r="115" spans="1:23" ht="36.75" x14ac:dyDescent="0.25">
      <c r="A115" s="109" t="s">
        <v>281</v>
      </c>
      <c r="B115" s="110">
        <v>53263911.960000001</v>
      </c>
      <c r="C115" s="110">
        <v>35349511.5</v>
      </c>
      <c r="D115" s="84">
        <v>1</v>
      </c>
      <c r="E115" s="88">
        <v>12903918.720000001</v>
      </c>
      <c r="F115" s="88">
        <v>8556989.7100000009</v>
      </c>
      <c r="G115" s="84">
        <v>0</v>
      </c>
      <c r="H115" s="85">
        <v>0</v>
      </c>
      <c r="I115" s="85">
        <v>0</v>
      </c>
      <c r="J115" s="84">
        <f t="shared" si="1"/>
        <v>1</v>
      </c>
      <c r="K115" s="85">
        <f t="shared" si="1"/>
        <v>12903918.720000001</v>
      </c>
      <c r="L115" s="85">
        <f t="shared" si="1"/>
        <v>8556989.7100000009</v>
      </c>
      <c r="M115" s="84">
        <v>0</v>
      </c>
      <c r="N115" s="85">
        <v>0</v>
      </c>
      <c r="O115" s="85">
        <v>0</v>
      </c>
      <c r="P115" s="86">
        <v>13</v>
      </c>
      <c r="Q115" s="88">
        <v>11660171.310000001</v>
      </c>
      <c r="R115" s="88">
        <v>190123.55</v>
      </c>
      <c r="S115" s="88">
        <v>2134909.9300000002</v>
      </c>
      <c r="T115" s="88">
        <v>37486.239999999998</v>
      </c>
      <c r="U115" s="84">
        <v>1</v>
      </c>
      <c r="V115" s="85">
        <v>26564912</v>
      </c>
      <c r="W115" s="85">
        <v>26564912</v>
      </c>
    </row>
    <row r="116" spans="1:23" ht="36.75" x14ac:dyDescent="0.25">
      <c r="A116" s="109" t="s">
        <v>282</v>
      </c>
      <c r="B116" s="110">
        <v>20807088.149999999</v>
      </c>
      <c r="C116" s="88">
        <v>16811903.57</v>
      </c>
      <c r="D116" s="84">
        <v>1</v>
      </c>
      <c r="E116" s="88">
        <v>3480024.24</v>
      </c>
      <c r="F116" s="88">
        <v>1289588.1000000001</v>
      </c>
      <c r="G116" s="84">
        <v>0</v>
      </c>
      <c r="H116" s="85">
        <v>0</v>
      </c>
      <c r="I116" s="85">
        <v>0</v>
      </c>
      <c r="J116" s="84">
        <f t="shared" si="1"/>
        <v>1</v>
      </c>
      <c r="K116" s="85">
        <f t="shared" si="1"/>
        <v>3480024.24</v>
      </c>
      <c r="L116" s="85">
        <f t="shared" si="1"/>
        <v>1289588.1000000001</v>
      </c>
      <c r="M116" s="84">
        <v>0</v>
      </c>
      <c r="N116" s="85">
        <v>0</v>
      </c>
      <c r="O116" s="85">
        <v>0</v>
      </c>
      <c r="P116" s="86">
        <v>12</v>
      </c>
      <c r="Q116" s="88">
        <v>1121112.17</v>
      </c>
      <c r="R116" s="88">
        <v>247491.07</v>
      </c>
      <c r="S116" s="88">
        <v>931127.34</v>
      </c>
      <c r="T116" s="88">
        <v>0</v>
      </c>
      <c r="U116" s="84">
        <v>1</v>
      </c>
      <c r="V116" s="85">
        <v>15274824.4</v>
      </c>
      <c r="W116" s="85">
        <v>15274824.4</v>
      </c>
    </row>
    <row r="117" spans="1:23" ht="36.75" x14ac:dyDescent="0.25">
      <c r="A117" s="109" t="s">
        <v>283</v>
      </c>
      <c r="B117" s="110">
        <v>25590531.18</v>
      </c>
      <c r="C117" s="110">
        <v>20622456.489999998</v>
      </c>
      <c r="D117" s="84">
        <v>2</v>
      </c>
      <c r="E117" s="88">
        <v>3413010.72</v>
      </c>
      <c r="F117" s="88">
        <v>1030611.49</v>
      </c>
      <c r="G117" s="84">
        <v>0</v>
      </c>
      <c r="H117" s="85">
        <v>0</v>
      </c>
      <c r="I117" s="85">
        <v>0</v>
      </c>
      <c r="J117" s="84">
        <f t="shared" si="1"/>
        <v>2</v>
      </c>
      <c r="K117" s="85">
        <f t="shared" si="1"/>
        <v>3413010.72</v>
      </c>
      <c r="L117" s="85">
        <f t="shared" si="1"/>
        <v>1030611.49</v>
      </c>
      <c r="M117" s="84">
        <v>0</v>
      </c>
      <c r="N117" s="85">
        <v>0</v>
      </c>
      <c r="O117" s="85">
        <v>0</v>
      </c>
      <c r="P117" s="86">
        <v>13</v>
      </c>
      <c r="Q117" s="88">
        <v>1113152.29</v>
      </c>
      <c r="R117" s="88">
        <v>0</v>
      </c>
      <c r="S117" s="88">
        <v>1508403.17</v>
      </c>
      <c r="T117" s="88">
        <v>35880</v>
      </c>
      <c r="U117" s="84">
        <v>2</v>
      </c>
      <c r="V117" s="85">
        <v>19555965</v>
      </c>
      <c r="W117" s="85">
        <v>19555965</v>
      </c>
    </row>
    <row r="118" spans="1:23" ht="36.75" x14ac:dyDescent="0.25">
      <c r="A118" s="109" t="s">
        <v>284</v>
      </c>
      <c r="B118" s="110">
        <v>31315644.129999999</v>
      </c>
      <c r="C118" s="110">
        <v>22121276.739999998</v>
      </c>
      <c r="D118" s="84">
        <v>2</v>
      </c>
      <c r="E118" s="88">
        <v>10658696.16</v>
      </c>
      <c r="F118" s="88">
        <v>3276659.57</v>
      </c>
      <c r="G118" s="84">
        <v>0</v>
      </c>
      <c r="H118" s="85">
        <v>0</v>
      </c>
      <c r="I118" s="85">
        <v>0</v>
      </c>
      <c r="J118" s="84">
        <f t="shared" si="1"/>
        <v>2</v>
      </c>
      <c r="K118" s="85">
        <f t="shared" si="1"/>
        <v>10658696.16</v>
      </c>
      <c r="L118" s="85">
        <f t="shared" si="1"/>
        <v>3276659.57</v>
      </c>
      <c r="M118" s="84">
        <v>0</v>
      </c>
      <c r="N118" s="85">
        <v>0</v>
      </c>
      <c r="O118" s="85">
        <v>0</v>
      </c>
      <c r="P118" s="86">
        <v>15</v>
      </c>
      <c r="Q118" s="88">
        <v>982570.5</v>
      </c>
      <c r="R118" s="88">
        <v>257042.1</v>
      </c>
      <c r="S118" s="88">
        <v>1179226.07</v>
      </c>
      <c r="T118" s="88">
        <v>92423.67</v>
      </c>
      <c r="U118" s="84">
        <v>2</v>
      </c>
      <c r="V118" s="85">
        <v>18495151.399999999</v>
      </c>
      <c r="W118" s="85">
        <v>18495151.399999999</v>
      </c>
    </row>
    <row r="119" spans="1:23" ht="36.75" x14ac:dyDescent="0.25">
      <c r="A119" s="109" t="s">
        <v>285</v>
      </c>
      <c r="B119" s="88">
        <v>43547330.689999998</v>
      </c>
      <c r="C119" s="110">
        <v>29459360.260000002</v>
      </c>
      <c r="D119" s="84">
        <v>2</v>
      </c>
      <c r="E119" s="88">
        <v>17125444.559999999</v>
      </c>
      <c r="F119" s="88">
        <v>5753742.0599999996</v>
      </c>
      <c r="G119" s="84">
        <v>0</v>
      </c>
      <c r="H119" s="85">
        <v>0</v>
      </c>
      <c r="I119" s="85">
        <v>0</v>
      </c>
      <c r="J119" s="84">
        <f t="shared" si="1"/>
        <v>2</v>
      </c>
      <c r="K119" s="85">
        <f t="shared" si="1"/>
        <v>17125444.559999999</v>
      </c>
      <c r="L119" s="85">
        <f t="shared" si="1"/>
        <v>5753742.0599999996</v>
      </c>
      <c r="M119" s="84">
        <v>0</v>
      </c>
      <c r="N119" s="85">
        <v>0</v>
      </c>
      <c r="O119" s="85">
        <v>0</v>
      </c>
      <c r="P119" s="86">
        <v>13</v>
      </c>
      <c r="Q119" s="88">
        <v>598361.31999999995</v>
      </c>
      <c r="R119" s="88">
        <v>0</v>
      </c>
      <c r="S119" s="88">
        <v>2117906.61</v>
      </c>
      <c r="T119" s="88">
        <v>0</v>
      </c>
      <c r="U119" s="139">
        <v>2</v>
      </c>
      <c r="V119" s="105">
        <v>23705618.199999999</v>
      </c>
      <c r="W119" s="83">
        <v>23705618.199999999</v>
      </c>
    </row>
    <row r="120" spans="1:23" ht="36.75" x14ac:dyDescent="0.25">
      <c r="A120" s="109" t="s">
        <v>286</v>
      </c>
      <c r="B120" s="156">
        <v>40425214.170000002</v>
      </c>
      <c r="C120" s="156">
        <v>29786067.16</v>
      </c>
      <c r="D120" s="84">
        <v>1</v>
      </c>
      <c r="E120" s="88">
        <v>14893462.08</v>
      </c>
      <c r="F120" s="104">
        <v>7021471.9500000002</v>
      </c>
      <c r="G120" s="84">
        <v>0</v>
      </c>
      <c r="H120" s="85">
        <v>0</v>
      </c>
      <c r="I120" s="85">
        <v>0</v>
      </c>
      <c r="J120" s="84">
        <f t="shared" si="1"/>
        <v>1</v>
      </c>
      <c r="K120" s="85">
        <f t="shared" si="1"/>
        <v>14893462.08</v>
      </c>
      <c r="L120" s="85">
        <f t="shared" si="1"/>
        <v>7021471.9500000002</v>
      </c>
      <c r="M120" s="84">
        <v>0</v>
      </c>
      <c r="N120" s="85">
        <v>0</v>
      </c>
      <c r="O120" s="85">
        <v>0</v>
      </c>
      <c r="P120" s="86">
        <v>15</v>
      </c>
      <c r="Q120" s="88">
        <v>871500.51</v>
      </c>
      <c r="R120" s="88">
        <v>0</v>
      </c>
      <c r="S120" s="104">
        <v>1977560.78</v>
      </c>
      <c r="T120" s="104">
        <v>81904.41</v>
      </c>
      <c r="U120" s="84">
        <v>1</v>
      </c>
      <c r="V120" s="85">
        <v>22682690.800000001</v>
      </c>
      <c r="W120" s="85">
        <v>22682690.800000001</v>
      </c>
    </row>
    <row r="121" spans="1:23" ht="72.75" x14ac:dyDescent="0.25">
      <c r="A121" s="109" t="s">
        <v>287</v>
      </c>
      <c r="B121" s="110" t="s">
        <v>288</v>
      </c>
      <c r="C121" s="110" t="s">
        <v>289</v>
      </c>
      <c r="D121" s="84">
        <v>1</v>
      </c>
      <c r="E121" s="88" t="s">
        <v>290</v>
      </c>
      <c r="F121" s="88" t="s">
        <v>291</v>
      </c>
      <c r="G121" s="84">
        <v>0</v>
      </c>
      <c r="H121" s="85">
        <v>0</v>
      </c>
      <c r="I121" s="85">
        <v>0</v>
      </c>
      <c r="J121" s="84">
        <f t="shared" si="1"/>
        <v>1</v>
      </c>
      <c r="K121" s="85">
        <f t="shared" si="1"/>
        <v>31079015.52</v>
      </c>
      <c r="L121" s="85">
        <f t="shared" si="1"/>
        <v>16198014.539999999</v>
      </c>
      <c r="M121" s="84">
        <v>0</v>
      </c>
      <c r="N121" s="85">
        <v>0</v>
      </c>
      <c r="O121" s="85">
        <v>0</v>
      </c>
      <c r="P121" s="86">
        <v>33</v>
      </c>
      <c r="Q121" s="88" t="s">
        <v>292</v>
      </c>
      <c r="R121" s="88" t="s">
        <v>293</v>
      </c>
      <c r="S121" s="88" t="s">
        <v>294</v>
      </c>
      <c r="T121" s="85">
        <v>0</v>
      </c>
      <c r="U121" s="84">
        <v>1</v>
      </c>
      <c r="V121" s="85">
        <v>34833018</v>
      </c>
      <c r="W121" s="110" t="s">
        <v>295</v>
      </c>
    </row>
    <row r="122" spans="1:23" ht="36.75" x14ac:dyDescent="0.25">
      <c r="A122" s="109" t="s">
        <v>296</v>
      </c>
      <c r="B122" s="110">
        <v>45677455.32</v>
      </c>
      <c r="C122" s="110">
        <v>34007369.509999998</v>
      </c>
      <c r="D122" s="84">
        <v>1</v>
      </c>
      <c r="E122" s="88">
        <v>21102318.719999999</v>
      </c>
      <c r="F122" s="88">
        <v>11047782.75</v>
      </c>
      <c r="G122" s="84">
        <v>0</v>
      </c>
      <c r="H122" s="85">
        <v>0</v>
      </c>
      <c r="I122" s="85">
        <v>0</v>
      </c>
      <c r="J122" s="84">
        <f t="shared" si="1"/>
        <v>1</v>
      </c>
      <c r="K122" s="85">
        <f t="shared" si="1"/>
        <v>21102318.719999999</v>
      </c>
      <c r="L122" s="85">
        <f t="shared" si="1"/>
        <v>11047782.75</v>
      </c>
      <c r="M122" s="84">
        <v>0</v>
      </c>
      <c r="N122" s="85">
        <v>0</v>
      </c>
      <c r="O122" s="85">
        <v>0</v>
      </c>
      <c r="P122" s="86">
        <v>11</v>
      </c>
      <c r="Q122" s="85">
        <v>676525.72</v>
      </c>
      <c r="R122" s="88">
        <v>11470.16</v>
      </c>
      <c r="S122" s="88">
        <v>986374.28</v>
      </c>
      <c r="T122" s="88">
        <v>35880</v>
      </c>
      <c r="U122" s="84">
        <v>1</v>
      </c>
      <c r="V122" s="85">
        <v>22912236.600000001</v>
      </c>
      <c r="W122" s="85">
        <v>22912236.600000001</v>
      </c>
    </row>
    <row r="123" spans="1:23" ht="36.75" x14ac:dyDescent="0.25">
      <c r="A123" s="109" t="s">
        <v>297</v>
      </c>
      <c r="B123" s="110">
        <v>66523869.189999998</v>
      </c>
      <c r="C123" s="110">
        <v>45929782.509999998</v>
      </c>
      <c r="D123" s="84">
        <v>1</v>
      </c>
      <c r="E123" s="88">
        <v>44730005.039999999</v>
      </c>
      <c r="F123" s="88">
        <v>26451820.41</v>
      </c>
      <c r="G123" s="84">
        <v>0</v>
      </c>
      <c r="H123" s="85">
        <v>0</v>
      </c>
      <c r="I123" s="85">
        <v>0</v>
      </c>
      <c r="J123" s="84">
        <f t="shared" si="1"/>
        <v>1</v>
      </c>
      <c r="K123" s="85">
        <f t="shared" si="1"/>
        <v>44730005.039999999</v>
      </c>
      <c r="L123" s="85">
        <f t="shared" si="1"/>
        <v>26451820.41</v>
      </c>
      <c r="M123" s="84">
        <v>0</v>
      </c>
      <c r="N123" s="85">
        <v>0</v>
      </c>
      <c r="O123" s="85">
        <v>0</v>
      </c>
      <c r="P123" s="86">
        <v>11</v>
      </c>
      <c r="Q123" s="88">
        <v>876784.66</v>
      </c>
      <c r="R123" s="88">
        <v>5169.82</v>
      </c>
      <c r="S123" s="88">
        <v>1454715.69</v>
      </c>
      <c r="T123" s="88">
        <v>10428.48</v>
      </c>
      <c r="U123" s="84">
        <v>1</v>
      </c>
      <c r="V123" s="85">
        <v>19462363.800000001</v>
      </c>
      <c r="W123" s="85">
        <v>19462363.800000001</v>
      </c>
    </row>
    <row r="124" spans="1:23" ht="96.75" x14ac:dyDescent="0.25">
      <c r="A124" s="109" t="s">
        <v>298</v>
      </c>
      <c r="B124" s="110">
        <v>138936416.68000001</v>
      </c>
      <c r="C124" s="110">
        <v>96527540.540000007</v>
      </c>
      <c r="D124" s="84">
        <v>2</v>
      </c>
      <c r="E124" s="88">
        <v>75591238.799999997</v>
      </c>
      <c r="F124" s="88">
        <v>50317865.700000003</v>
      </c>
      <c r="G124" s="84">
        <v>0</v>
      </c>
      <c r="H124" s="85">
        <v>0</v>
      </c>
      <c r="I124" s="85">
        <v>0</v>
      </c>
      <c r="J124" s="84">
        <f t="shared" si="1"/>
        <v>2</v>
      </c>
      <c r="K124" s="85">
        <f t="shared" si="1"/>
        <v>75591238.799999997</v>
      </c>
      <c r="L124" s="85">
        <f t="shared" si="1"/>
        <v>50317865.700000003</v>
      </c>
      <c r="M124" s="84">
        <v>0</v>
      </c>
      <c r="N124" s="85">
        <v>0</v>
      </c>
      <c r="O124" s="85">
        <v>0</v>
      </c>
      <c r="P124" s="86">
        <v>64</v>
      </c>
      <c r="Q124" s="88">
        <v>6103448.0999999996</v>
      </c>
      <c r="R124" s="88">
        <v>1488310.78</v>
      </c>
      <c r="S124" s="88">
        <v>12616243.380000001</v>
      </c>
      <c r="T124" s="88">
        <v>95877.66</v>
      </c>
      <c r="U124" s="84">
        <v>1</v>
      </c>
      <c r="V124" s="85">
        <v>44625486.399999999</v>
      </c>
      <c r="W124" s="85">
        <v>44625486.399999999</v>
      </c>
    </row>
    <row r="125" spans="1:23" ht="36.75" x14ac:dyDescent="0.25">
      <c r="A125" s="109" t="s">
        <v>299</v>
      </c>
      <c r="B125" s="104">
        <v>47711268.950000003</v>
      </c>
      <c r="C125" s="104">
        <v>32923139.460000001</v>
      </c>
      <c r="D125" s="84">
        <v>1</v>
      </c>
      <c r="E125" s="88">
        <v>20736460.079999998</v>
      </c>
      <c r="F125" s="88">
        <v>9747237.3699999992</v>
      </c>
      <c r="G125" s="84">
        <v>0</v>
      </c>
      <c r="H125" s="85">
        <v>0</v>
      </c>
      <c r="I125" s="85">
        <v>0</v>
      </c>
      <c r="J125" s="84">
        <f t="shared" si="1"/>
        <v>1</v>
      </c>
      <c r="K125" s="85">
        <f t="shared" si="1"/>
        <v>20736460.079999998</v>
      </c>
      <c r="L125" s="85">
        <f t="shared" si="1"/>
        <v>9747237.3699999992</v>
      </c>
      <c r="M125" s="84">
        <v>0</v>
      </c>
      <c r="N125" s="85">
        <v>0</v>
      </c>
      <c r="O125" s="85">
        <v>0</v>
      </c>
      <c r="P125" s="86">
        <v>11</v>
      </c>
      <c r="Q125" s="88">
        <v>2959670.02</v>
      </c>
      <c r="R125" s="88">
        <v>243608.09</v>
      </c>
      <c r="S125" s="88">
        <v>1082844.8500000001</v>
      </c>
      <c r="T125" s="104">
        <v>0</v>
      </c>
      <c r="U125" s="84">
        <v>1</v>
      </c>
      <c r="V125" s="85">
        <v>22932294</v>
      </c>
      <c r="W125" s="85">
        <v>22932294</v>
      </c>
    </row>
    <row r="126" spans="1:23" ht="96.75" x14ac:dyDescent="0.25">
      <c r="A126" s="98" t="s">
        <v>300</v>
      </c>
      <c r="B126" s="110">
        <v>38403804.939999998</v>
      </c>
      <c r="C126" s="110">
        <v>13907850.369999999</v>
      </c>
      <c r="D126" s="84">
        <v>1</v>
      </c>
      <c r="E126" s="88">
        <v>16137957.359999999</v>
      </c>
      <c r="F126" s="88">
        <v>3052700.78</v>
      </c>
      <c r="G126" s="84">
        <v>1</v>
      </c>
      <c r="H126" s="85">
        <v>79922.64</v>
      </c>
      <c r="I126" s="85">
        <v>0</v>
      </c>
      <c r="J126" s="84">
        <f t="shared" si="1"/>
        <v>2</v>
      </c>
      <c r="K126" s="85">
        <f t="shared" si="1"/>
        <v>16217880</v>
      </c>
      <c r="L126" s="85">
        <f t="shared" si="1"/>
        <v>3052700.78</v>
      </c>
      <c r="M126" s="84">
        <v>0</v>
      </c>
      <c r="N126" s="85">
        <v>0</v>
      </c>
      <c r="O126" s="85">
        <v>0</v>
      </c>
      <c r="P126" s="86">
        <v>14</v>
      </c>
      <c r="Q126" s="88">
        <v>2879152.17</v>
      </c>
      <c r="R126" s="88">
        <v>360663.74</v>
      </c>
      <c r="S126" s="88">
        <v>8818981.1699999999</v>
      </c>
      <c r="T126" s="88">
        <v>6694.25</v>
      </c>
      <c r="U126" s="84">
        <v>1</v>
      </c>
      <c r="V126" s="85">
        <v>10487791.6</v>
      </c>
      <c r="W126" s="85">
        <v>10487791.6</v>
      </c>
    </row>
    <row r="127" spans="1:23" ht="108.75" x14ac:dyDescent="0.25">
      <c r="A127" s="109" t="s">
        <v>301</v>
      </c>
      <c r="B127" s="141">
        <v>35809195.469999999</v>
      </c>
      <c r="C127" s="110">
        <v>17844078.48</v>
      </c>
      <c r="D127" s="84">
        <v>5</v>
      </c>
      <c r="E127" s="89">
        <v>21388424.399999999</v>
      </c>
      <c r="F127" s="89">
        <v>13075228.689999999</v>
      </c>
      <c r="G127" s="84">
        <v>0</v>
      </c>
      <c r="H127" s="85">
        <v>0</v>
      </c>
      <c r="I127" s="85">
        <v>0</v>
      </c>
      <c r="J127" s="84">
        <f t="shared" si="1"/>
        <v>5</v>
      </c>
      <c r="K127" s="85">
        <f t="shared" si="1"/>
        <v>21388424.399999999</v>
      </c>
      <c r="L127" s="85">
        <f t="shared" si="1"/>
        <v>13075228.689999999</v>
      </c>
      <c r="M127" s="84">
        <v>0</v>
      </c>
      <c r="N127" s="88">
        <v>893660</v>
      </c>
      <c r="O127" s="88">
        <v>0</v>
      </c>
      <c r="P127" s="86">
        <v>47</v>
      </c>
      <c r="Q127" s="88">
        <v>3283501.46</v>
      </c>
      <c r="R127" s="88">
        <v>596071.07999999996</v>
      </c>
      <c r="S127" s="88">
        <v>6298987.6100000003</v>
      </c>
      <c r="T127" s="88">
        <v>228156.71</v>
      </c>
      <c r="U127" s="84">
        <v>1</v>
      </c>
      <c r="V127" s="105">
        <v>3944622</v>
      </c>
      <c r="W127" s="83">
        <v>3944622</v>
      </c>
    </row>
    <row r="128" spans="1:23" ht="36.75" x14ac:dyDescent="0.25">
      <c r="A128" s="109" t="s">
        <v>302</v>
      </c>
      <c r="B128" s="110">
        <v>52249518.270000003</v>
      </c>
      <c r="C128" s="110">
        <v>41661736.210000001</v>
      </c>
      <c r="D128" s="84">
        <v>1</v>
      </c>
      <c r="E128" s="88">
        <v>23650356.239999998</v>
      </c>
      <c r="F128" s="88">
        <v>14965336.810000001</v>
      </c>
      <c r="G128" s="84">
        <v>0</v>
      </c>
      <c r="H128" s="85">
        <v>0</v>
      </c>
      <c r="I128" s="85">
        <v>0</v>
      </c>
      <c r="J128" s="84">
        <f t="shared" si="1"/>
        <v>1</v>
      </c>
      <c r="K128" s="85">
        <f t="shared" si="1"/>
        <v>23650356.239999998</v>
      </c>
      <c r="L128" s="85">
        <f t="shared" si="1"/>
        <v>14965336.810000001</v>
      </c>
      <c r="M128" s="84">
        <v>0</v>
      </c>
      <c r="N128" s="85">
        <v>0</v>
      </c>
      <c r="O128" s="85">
        <v>0</v>
      </c>
      <c r="P128" s="86">
        <v>10</v>
      </c>
      <c r="Q128" s="88">
        <v>732234.13</v>
      </c>
      <c r="R128" s="88">
        <v>0</v>
      </c>
      <c r="S128" s="88">
        <v>1170528.5</v>
      </c>
      <c r="T128" s="88">
        <v>0</v>
      </c>
      <c r="U128" s="84">
        <v>1</v>
      </c>
      <c r="V128" s="85">
        <v>26696399.399999999</v>
      </c>
      <c r="W128" s="85">
        <v>26696399.399999999</v>
      </c>
    </row>
    <row r="129" spans="1:23" ht="36.75" x14ac:dyDescent="0.25">
      <c r="A129" s="109" t="s">
        <v>303</v>
      </c>
      <c r="B129" s="110">
        <v>14652544.050000001</v>
      </c>
      <c r="C129" s="110">
        <v>11967203.189999999</v>
      </c>
      <c r="D129" s="84">
        <v>1</v>
      </c>
      <c r="E129" s="88">
        <v>2792143.2</v>
      </c>
      <c r="F129" s="88">
        <v>1067902.42</v>
      </c>
      <c r="G129" s="84">
        <v>0</v>
      </c>
      <c r="H129" s="85">
        <v>0</v>
      </c>
      <c r="I129" s="85">
        <v>0</v>
      </c>
      <c r="J129" s="84">
        <f t="shared" si="1"/>
        <v>1</v>
      </c>
      <c r="K129" s="85">
        <f t="shared" si="1"/>
        <v>2792143.2</v>
      </c>
      <c r="L129" s="85">
        <f t="shared" si="1"/>
        <v>1067902.42</v>
      </c>
      <c r="M129" s="84">
        <v>0</v>
      </c>
      <c r="N129" s="85">
        <v>0</v>
      </c>
      <c r="O129" s="85">
        <v>0</v>
      </c>
      <c r="P129" s="86">
        <v>10</v>
      </c>
      <c r="Q129" s="88">
        <v>631266.93999999994</v>
      </c>
      <c r="R129" s="88">
        <v>195112.57</v>
      </c>
      <c r="S129" s="88">
        <v>560825.71</v>
      </c>
      <c r="T129" s="88">
        <v>35880</v>
      </c>
      <c r="U129" s="84">
        <v>1</v>
      </c>
      <c r="V129" s="85">
        <v>10668308.199999999</v>
      </c>
      <c r="W129" s="85">
        <v>10668308.199999999</v>
      </c>
    </row>
    <row r="130" spans="1:23" ht="36.75" x14ac:dyDescent="0.25">
      <c r="A130" s="109" t="s">
        <v>304</v>
      </c>
      <c r="B130" s="88">
        <v>42960717.539999999</v>
      </c>
      <c r="C130" s="88">
        <v>30706978.920000002</v>
      </c>
      <c r="D130" s="84">
        <v>1</v>
      </c>
      <c r="E130" s="88">
        <v>20272427.280000001</v>
      </c>
      <c r="F130" s="88">
        <v>10375664.27</v>
      </c>
      <c r="G130" s="84">
        <v>0</v>
      </c>
      <c r="H130" s="85">
        <v>0</v>
      </c>
      <c r="I130" s="85">
        <v>0</v>
      </c>
      <c r="J130" s="84">
        <f t="shared" si="1"/>
        <v>1</v>
      </c>
      <c r="K130" s="85">
        <f t="shared" si="1"/>
        <v>20272427.280000001</v>
      </c>
      <c r="L130" s="85">
        <f t="shared" si="1"/>
        <v>10375664.27</v>
      </c>
      <c r="M130" s="84">
        <v>0</v>
      </c>
      <c r="N130" s="85">
        <v>0</v>
      </c>
      <c r="O130" s="85">
        <v>0</v>
      </c>
      <c r="P130" s="86">
        <v>19</v>
      </c>
      <c r="Q130" s="88">
        <v>1108332.48</v>
      </c>
      <c r="R130" s="88">
        <v>249400.05</v>
      </c>
      <c r="S130" s="88">
        <v>1498043.18</v>
      </c>
      <c r="T130" s="88">
        <v>0</v>
      </c>
      <c r="U130" s="84">
        <v>1</v>
      </c>
      <c r="V130" s="85">
        <v>20081914.600000001</v>
      </c>
      <c r="W130" s="85">
        <v>20081914.600000001</v>
      </c>
    </row>
    <row r="131" spans="1:23" ht="36.75" x14ac:dyDescent="0.25">
      <c r="A131" s="109" t="s">
        <v>305</v>
      </c>
      <c r="B131" s="89">
        <v>44474867.140000001</v>
      </c>
      <c r="C131" s="89">
        <v>33624890.68</v>
      </c>
      <c r="D131" s="84">
        <v>1</v>
      </c>
      <c r="E131" s="88">
        <v>14726480.16</v>
      </c>
      <c r="F131" s="88">
        <f>E131-6249861.24</f>
        <v>8476618.9199999999</v>
      </c>
      <c r="G131" s="84">
        <v>0</v>
      </c>
      <c r="H131" s="85">
        <v>0</v>
      </c>
      <c r="I131" s="85">
        <v>0</v>
      </c>
      <c r="J131" s="84">
        <f t="shared" ref="J131:L171" si="2">D131+G131</f>
        <v>1</v>
      </c>
      <c r="K131" s="85">
        <f t="shared" si="2"/>
        <v>14726480.16</v>
      </c>
      <c r="L131" s="85">
        <f t="shared" si="2"/>
        <v>8476618.9199999999</v>
      </c>
      <c r="M131" s="84">
        <v>0</v>
      </c>
      <c r="N131" s="85">
        <v>0</v>
      </c>
      <c r="O131" s="85">
        <v>0</v>
      </c>
      <c r="P131" s="86">
        <v>23</v>
      </c>
      <c r="Q131" s="88">
        <v>1707447.39</v>
      </c>
      <c r="R131" s="88">
        <v>392058.39</v>
      </c>
      <c r="S131" s="88">
        <v>5844083.5899999999</v>
      </c>
      <c r="T131" s="88">
        <v>2559357.37</v>
      </c>
      <c r="U131" s="84">
        <v>1</v>
      </c>
      <c r="V131" s="85">
        <v>22196856</v>
      </c>
      <c r="W131" s="85">
        <v>22196856</v>
      </c>
    </row>
    <row r="132" spans="1:23" ht="36.75" x14ac:dyDescent="0.25">
      <c r="A132" s="109" t="s">
        <v>306</v>
      </c>
      <c r="B132" s="157" t="s">
        <v>307</v>
      </c>
      <c r="C132" s="104" t="s">
        <v>308</v>
      </c>
      <c r="D132" s="84">
        <v>1</v>
      </c>
      <c r="E132" s="88">
        <v>5533746.96</v>
      </c>
      <c r="F132" s="104">
        <v>2538847.0099999998</v>
      </c>
      <c r="G132" s="84">
        <v>0</v>
      </c>
      <c r="H132" s="85">
        <v>0</v>
      </c>
      <c r="I132" s="85">
        <v>0</v>
      </c>
      <c r="J132" s="84">
        <f t="shared" si="2"/>
        <v>1</v>
      </c>
      <c r="K132" s="85">
        <f t="shared" si="2"/>
        <v>5533746.96</v>
      </c>
      <c r="L132" s="85">
        <f t="shared" si="2"/>
        <v>2538847.0099999998</v>
      </c>
      <c r="M132" s="84">
        <v>0</v>
      </c>
      <c r="N132" s="85">
        <v>0</v>
      </c>
      <c r="O132" s="85">
        <v>0</v>
      </c>
      <c r="P132" s="86">
        <v>13</v>
      </c>
      <c r="Q132" s="88">
        <v>959198.1</v>
      </c>
      <c r="R132" s="104">
        <v>115564.52</v>
      </c>
      <c r="S132" s="88" t="s">
        <v>309</v>
      </c>
      <c r="T132" s="88">
        <v>0</v>
      </c>
      <c r="U132" s="84">
        <v>1</v>
      </c>
      <c r="V132" s="85">
        <v>21024612.399999999</v>
      </c>
      <c r="W132" s="158">
        <v>21024612.399999999</v>
      </c>
    </row>
    <row r="133" spans="1:23" ht="36.75" x14ac:dyDescent="0.25">
      <c r="A133" s="109" t="s">
        <v>310</v>
      </c>
      <c r="B133" s="110">
        <v>66965739.32</v>
      </c>
      <c r="C133" s="110">
        <v>48331500.409999996</v>
      </c>
      <c r="D133" s="84">
        <v>1</v>
      </c>
      <c r="E133" s="88">
        <v>41308134</v>
      </c>
      <c r="F133" s="88">
        <v>24726232.219999999</v>
      </c>
      <c r="G133" s="84">
        <v>0</v>
      </c>
      <c r="H133" s="85">
        <v>0</v>
      </c>
      <c r="I133" s="85">
        <v>0</v>
      </c>
      <c r="J133" s="84">
        <f t="shared" si="2"/>
        <v>1</v>
      </c>
      <c r="K133" s="85">
        <f t="shared" si="2"/>
        <v>41308134</v>
      </c>
      <c r="L133" s="85">
        <f t="shared" si="2"/>
        <v>24726232.219999999</v>
      </c>
      <c r="M133" s="84">
        <v>0</v>
      </c>
      <c r="N133" s="85">
        <v>0</v>
      </c>
      <c r="O133" s="85">
        <v>0</v>
      </c>
      <c r="P133" s="86">
        <v>18</v>
      </c>
      <c r="Q133" s="88">
        <v>1382538.31</v>
      </c>
      <c r="R133" s="88">
        <v>509593.29</v>
      </c>
      <c r="S133" s="88">
        <v>1269229.21</v>
      </c>
      <c r="T133" s="88">
        <v>89837.1</v>
      </c>
      <c r="U133" s="84">
        <v>1</v>
      </c>
      <c r="V133" s="85">
        <v>23005837.800000001</v>
      </c>
      <c r="W133" s="85">
        <v>23005837.800000001</v>
      </c>
    </row>
    <row r="134" spans="1:23" ht="48" x14ac:dyDescent="0.25">
      <c r="A134" s="159" t="s">
        <v>311</v>
      </c>
      <c r="B134" s="160">
        <v>63796601.240000002</v>
      </c>
      <c r="C134" s="160">
        <v>35157427.659999996</v>
      </c>
      <c r="D134" s="161">
        <v>1</v>
      </c>
      <c r="E134" s="162">
        <v>11948297.779999999</v>
      </c>
      <c r="F134" s="160">
        <v>18317.16</v>
      </c>
      <c r="G134" s="161">
        <v>0</v>
      </c>
      <c r="H134" s="163">
        <v>0</v>
      </c>
      <c r="I134" s="163">
        <v>0</v>
      </c>
      <c r="J134" s="161">
        <f t="shared" si="2"/>
        <v>1</v>
      </c>
      <c r="K134" s="163">
        <f t="shared" si="2"/>
        <v>11948297.779999999</v>
      </c>
      <c r="L134" s="163">
        <f t="shared" si="2"/>
        <v>18317.16</v>
      </c>
      <c r="M134" s="161">
        <v>0</v>
      </c>
      <c r="N134" s="163">
        <v>0</v>
      </c>
      <c r="O134" s="163">
        <v>0</v>
      </c>
      <c r="P134" s="164">
        <v>114</v>
      </c>
      <c r="Q134" s="162">
        <v>12329973.83</v>
      </c>
      <c r="R134" s="160">
        <v>3809354.4</v>
      </c>
      <c r="S134" s="160">
        <v>8326844.0300000003</v>
      </c>
      <c r="T134" s="160">
        <v>138270.5</v>
      </c>
      <c r="U134" s="161">
        <v>1</v>
      </c>
      <c r="V134" s="163">
        <v>31191485.600000001</v>
      </c>
      <c r="W134" s="163">
        <v>31191485.600000001</v>
      </c>
    </row>
    <row r="135" spans="1:23" ht="36" x14ac:dyDescent="0.25">
      <c r="A135" s="159" t="s">
        <v>312</v>
      </c>
      <c r="B135" s="165">
        <v>61987136.359999999</v>
      </c>
      <c r="C135" s="165">
        <v>43630082.109999999</v>
      </c>
      <c r="D135" s="161">
        <v>1</v>
      </c>
      <c r="E135" s="163">
        <v>36368692.079999998</v>
      </c>
      <c r="F135" s="165">
        <v>20469710.850000001</v>
      </c>
      <c r="G135" s="161">
        <v>0</v>
      </c>
      <c r="H135" s="163">
        <v>0</v>
      </c>
      <c r="I135" s="163">
        <v>0</v>
      </c>
      <c r="J135" s="161">
        <f t="shared" si="2"/>
        <v>1</v>
      </c>
      <c r="K135" s="163">
        <f t="shared" si="2"/>
        <v>36368692.079999998</v>
      </c>
      <c r="L135" s="163">
        <f t="shared" si="2"/>
        <v>20469710.850000001</v>
      </c>
      <c r="M135" s="161">
        <v>0</v>
      </c>
      <c r="N135" s="163">
        <v>0</v>
      </c>
      <c r="O135" s="163">
        <v>0</v>
      </c>
      <c r="P135" s="164">
        <v>16</v>
      </c>
      <c r="Q135" s="165">
        <v>1089908.83</v>
      </c>
      <c r="R135" s="165">
        <v>243979.9</v>
      </c>
      <c r="S135" s="165">
        <v>1629670.45</v>
      </c>
      <c r="T135" s="165">
        <v>17526.36</v>
      </c>
      <c r="U135" s="161">
        <v>1</v>
      </c>
      <c r="V135" s="163">
        <v>22898865</v>
      </c>
      <c r="W135" s="163">
        <v>22898865</v>
      </c>
    </row>
    <row r="136" spans="1:23" ht="72" x14ac:dyDescent="0.25">
      <c r="A136" s="159" t="s">
        <v>313</v>
      </c>
      <c r="B136" s="166" t="s">
        <v>314</v>
      </c>
      <c r="C136" s="166" t="s">
        <v>315</v>
      </c>
      <c r="D136" s="161">
        <v>1</v>
      </c>
      <c r="E136" s="162" t="s">
        <v>316</v>
      </c>
      <c r="F136" s="162" t="s">
        <v>317</v>
      </c>
      <c r="G136" s="161">
        <v>0</v>
      </c>
      <c r="H136" s="163">
        <v>0</v>
      </c>
      <c r="I136" s="163">
        <v>0</v>
      </c>
      <c r="J136" s="161">
        <f t="shared" si="2"/>
        <v>1</v>
      </c>
      <c r="K136" s="163">
        <f t="shared" si="2"/>
        <v>43144137.119999997</v>
      </c>
      <c r="L136" s="163">
        <f t="shared" si="2"/>
        <v>25465815.710000001</v>
      </c>
      <c r="M136" s="161">
        <v>0</v>
      </c>
      <c r="N136" s="163">
        <v>0</v>
      </c>
      <c r="O136" s="163">
        <v>0</v>
      </c>
      <c r="P136" s="164">
        <v>35</v>
      </c>
      <c r="Q136" s="162" t="s">
        <v>318</v>
      </c>
      <c r="R136" s="162" t="s">
        <v>319</v>
      </c>
      <c r="S136" s="162">
        <v>11964211.119999999</v>
      </c>
      <c r="T136" s="162" t="s">
        <v>320</v>
      </c>
      <c r="U136" s="161">
        <v>1</v>
      </c>
      <c r="V136" s="163">
        <v>41322701.200000003</v>
      </c>
      <c r="W136" s="163">
        <v>41322701.200000003</v>
      </c>
    </row>
    <row r="137" spans="1:23" ht="72" x14ac:dyDescent="0.25">
      <c r="A137" s="159" t="s">
        <v>321</v>
      </c>
      <c r="B137" s="166">
        <v>62302367.469999999</v>
      </c>
      <c r="C137" s="166">
        <v>38072096.759999998</v>
      </c>
      <c r="D137" s="161">
        <v>4</v>
      </c>
      <c r="E137" s="162">
        <v>24375709.68</v>
      </c>
      <c r="F137" s="162">
        <v>10916094.85</v>
      </c>
      <c r="G137" s="161">
        <v>1</v>
      </c>
      <c r="H137" s="162">
        <v>645910.5</v>
      </c>
      <c r="I137" s="162">
        <v>532875.97</v>
      </c>
      <c r="J137" s="161">
        <f t="shared" si="2"/>
        <v>5</v>
      </c>
      <c r="K137" s="163">
        <f t="shared" si="2"/>
        <v>25021620.18</v>
      </c>
      <c r="L137" s="163">
        <f t="shared" si="2"/>
        <v>11448970.82</v>
      </c>
      <c r="M137" s="161">
        <v>0</v>
      </c>
      <c r="N137" s="163">
        <v>0</v>
      </c>
      <c r="O137" s="163">
        <v>0</v>
      </c>
      <c r="P137" s="164">
        <v>30</v>
      </c>
      <c r="Q137" s="162">
        <v>2566006.6</v>
      </c>
      <c r="R137" s="162">
        <v>47070.94</v>
      </c>
      <c r="S137" s="162">
        <v>8138685.6900000004</v>
      </c>
      <c r="T137" s="162">
        <v>0</v>
      </c>
      <c r="U137" s="161">
        <v>1</v>
      </c>
      <c r="V137" s="163">
        <v>26576055</v>
      </c>
      <c r="W137" s="163">
        <v>26576055</v>
      </c>
    </row>
    <row r="138" spans="1:23" ht="36" x14ac:dyDescent="0.25">
      <c r="A138" s="159" t="s">
        <v>322</v>
      </c>
      <c r="B138" s="166">
        <v>34222126.479999997</v>
      </c>
      <c r="C138" s="166">
        <v>27025369.5</v>
      </c>
      <c r="D138" s="161">
        <v>1</v>
      </c>
      <c r="E138" s="162">
        <v>9642259.1999999993</v>
      </c>
      <c r="F138" s="162">
        <v>5415812.7999999998</v>
      </c>
      <c r="G138" s="161">
        <v>0</v>
      </c>
      <c r="H138" s="163">
        <v>0</v>
      </c>
      <c r="I138" s="163">
        <v>0</v>
      </c>
      <c r="J138" s="161">
        <f t="shared" si="2"/>
        <v>1</v>
      </c>
      <c r="K138" s="163">
        <f t="shared" si="2"/>
        <v>9642259.1999999993</v>
      </c>
      <c r="L138" s="163">
        <f t="shared" si="2"/>
        <v>5415812.7999999998</v>
      </c>
      <c r="M138" s="161">
        <v>0</v>
      </c>
      <c r="N138" s="163">
        <v>0</v>
      </c>
      <c r="O138" s="163">
        <v>0</v>
      </c>
      <c r="P138" s="164">
        <v>8</v>
      </c>
      <c r="Q138" s="162">
        <v>1298713.1299999999</v>
      </c>
      <c r="R138" s="162">
        <v>259568.7</v>
      </c>
      <c r="S138" s="162">
        <v>1931166.15</v>
      </c>
      <c r="T138" s="162">
        <v>0</v>
      </c>
      <c r="U138" s="161">
        <v>1</v>
      </c>
      <c r="V138" s="163">
        <v>21349988</v>
      </c>
      <c r="W138" s="163">
        <v>21349988</v>
      </c>
    </row>
    <row r="139" spans="1:23" ht="36" x14ac:dyDescent="0.25">
      <c r="A139" s="159" t="s">
        <v>323</v>
      </c>
      <c r="B139" s="166">
        <v>40577325.57</v>
      </c>
      <c r="C139" s="166">
        <v>33429330.030000001</v>
      </c>
      <c r="D139" s="161">
        <v>1</v>
      </c>
      <c r="E139" s="162">
        <v>12547068.24</v>
      </c>
      <c r="F139" s="167">
        <v>7346737.0899999999</v>
      </c>
      <c r="G139" s="161">
        <v>0</v>
      </c>
      <c r="H139" s="163">
        <v>0</v>
      </c>
      <c r="I139" s="163">
        <v>0</v>
      </c>
      <c r="J139" s="161">
        <f t="shared" si="2"/>
        <v>1</v>
      </c>
      <c r="K139" s="163">
        <f t="shared" si="2"/>
        <v>12547068.24</v>
      </c>
      <c r="L139" s="163">
        <f t="shared" si="2"/>
        <v>7346737.0899999999</v>
      </c>
      <c r="M139" s="161">
        <v>0</v>
      </c>
      <c r="N139" s="163">
        <v>0</v>
      </c>
      <c r="O139" s="163">
        <v>0</v>
      </c>
      <c r="P139" s="164">
        <v>11</v>
      </c>
      <c r="Q139" s="162">
        <v>1251474.42</v>
      </c>
      <c r="R139" s="160">
        <v>295462.34000000003</v>
      </c>
      <c r="S139" s="160">
        <v>991652.31</v>
      </c>
      <c r="T139" s="160">
        <v>0</v>
      </c>
      <c r="U139" s="161">
        <v>1</v>
      </c>
      <c r="V139" s="163">
        <v>25787130.600000001</v>
      </c>
      <c r="W139" s="163">
        <v>25787130.600000001</v>
      </c>
    </row>
    <row r="140" spans="1:23" ht="36" x14ac:dyDescent="0.25">
      <c r="A140" s="159" t="s">
        <v>324</v>
      </c>
      <c r="B140" s="168">
        <v>152773740.88999999</v>
      </c>
      <c r="C140" s="168">
        <v>108350995.44</v>
      </c>
      <c r="D140" s="161">
        <v>1</v>
      </c>
      <c r="E140" s="169">
        <v>108722390</v>
      </c>
      <c r="F140" s="170">
        <v>69795037.170000002</v>
      </c>
      <c r="G140" s="161">
        <v>0</v>
      </c>
      <c r="H140" s="163">
        <v>0</v>
      </c>
      <c r="I140" s="163">
        <v>0</v>
      </c>
      <c r="J140" s="161">
        <f t="shared" si="2"/>
        <v>1</v>
      </c>
      <c r="K140" s="163">
        <f t="shared" si="2"/>
        <v>108722390</v>
      </c>
      <c r="L140" s="163">
        <f t="shared" si="2"/>
        <v>69795037.170000002</v>
      </c>
      <c r="M140" s="161">
        <v>0</v>
      </c>
      <c r="N140" s="163">
        <v>0</v>
      </c>
      <c r="O140" s="163">
        <v>0</v>
      </c>
      <c r="P140" s="164">
        <v>31</v>
      </c>
      <c r="Q140" s="168">
        <v>3331571.37</v>
      </c>
      <c r="R140" s="168">
        <v>645522.37</v>
      </c>
      <c r="S140" s="168">
        <v>2831350.92</v>
      </c>
      <c r="T140" s="168">
        <v>22007.3</v>
      </c>
      <c r="U140" s="161">
        <v>1</v>
      </c>
      <c r="V140" s="163">
        <v>37888428.600000001</v>
      </c>
      <c r="W140" s="163">
        <v>37888428.600000001</v>
      </c>
    </row>
    <row r="141" spans="1:23" ht="72" x14ac:dyDescent="0.25">
      <c r="A141" s="159" t="s">
        <v>325</v>
      </c>
      <c r="B141" s="162">
        <v>110653699.47</v>
      </c>
      <c r="C141" s="162">
        <v>68719259.269999996</v>
      </c>
      <c r="D141" s="161">
        <v>1</v>
      </c>
      <c r="E141" s="162">
        <v>47252674.560000002</v>
      </c>
      <c r="F141" s="171">
        <v>34518542.159999996</v>
      </c>
      <c r="G141" s="161"/>
      <c r="H141" s="163">
        <v>0</v>
      </c>
      <c r="I141" s="163">
        <v>0</v>
      </c>
      <c r="J141" s="161">
        <f t="shared" si="2"/>
        <v>1</v>
      </c>
      <c r="K141" s="163">
        <f t="shared" si="2"/>
        <v>47252674.560000002</v>
      </c>
      <c r="L141" s="163">
        <f t="shared" si="2"/>
        <v>34518542.159999996</v>
      </c>
      <c r="M141" s="161">
        <v>0</v>
      </c>
      <c r="N141" s="163">
        <v>0</v>
      </c>
      <c r="O141" s="163">
        <v>0</v>
      </c>
      <c r="P141" s="164">
        <v>104</v>
      </c>
      <c r="Q141" s="162">
        <v>11232166.460000001</v>
      </c>
      <c r="R141" s="162">
        <v>2268895.33</v>
      </c>
      <c r="S141" s="162">
        <v>20364507.850000001</v>
      </c>
      <c r="T141" s="162">
        <v>127471.18</v>
      </c>
      <c r="U141" s="161">
        <v>1</v>
      </c>
      <c r="V141" s="172">
        <v>31804350.600000001</v>
      </c>
      <c r="W141" s="172">
        <v>31804350.600000001</v>
      </c>
    </row>
    <row r="142" spans="1:23" ht="72" x14ac:dyDescent="0.25">
      <c r="A142" s="159" t="s">
        <v>326</v>
      </c>
      <c r="B142" s="165">
        <v>132888690.17</v>
      </c>
      <c r="C142" s="165">
        <v>98266565.170000002</v>
      </c>
      <c r="D142" s="161">
        <v>1</v>
      </c>
      <c r="E142" s="165">
        <v>71580003.599999994</v>
      </c>
      <c r="F142" s="165">
        <v>48745671.140000001</v>
      </c>
      <c r="G142" s="161">
        <v>0</v>
      </c>
      <c r="H142" s="163">
        <v>0</v>
      </c>
      <c r="I142" s="163">
        <v>0</v>
      </c>
      <c r="J142" s="161">
        <f t="shared" si="2"/>
        <v>1</v>
      </c>
      <c r="K142" s="163">
        <f t="shared" si="2"/>
        <v>71580003.599999994</v>
      </c>
      <c r="L142" s="163">
        <f t="shared" si="2"/>
        <v>48745671.140000001</v>
      </c>
      <c r="M142" s="161">
        <v>0</v>
      </c>
      <c r="N142" s="163">
        <v>0</v>
      </c>
      <c r="O142" s="163">
        <v>0</v>
      </c>
      <c r="P142" s="164">
        <v>34</v>
      </c>
      <c r="Q142" s="165">
        <v>2759897.29</v>
      </c>
      <c r="R142" s="165">
        <v>97231.83</v>
      </c>
      <c r="S142" s="165">
        <v>9125127.0800000001</v>
      </c>
      <c r="T142" s="162">
        <v>0</v>
      </c>
      <c r="U142" s="161">
        <v>1</v>
      </c>
      <c r="V142" s="163">
        <v>49423662.200000003</v>
      </c>
      <c r="W142" s="163">
        <v>49423662.200000003</v>
      </c>
    </row>
    <row r="143" spans="1:23" ht="60" x14ac:dyDescent="0.25">
      <c r="A143" s="159" t="s">
        <v>327</v>
      </c>
      <c r="B143" s="162">
        <v>124400470.45</v>
      </c>
      <c r="C143" s="166">
        <v>97839683.180000007</v>
      </c>
      <c r="D143" s="161">
        <v>2</v>
      </c>
      <c r="E143" s="163">
        <v>67259659.75</v>
      </c>
      <c r="F143" s="163">
        <v>47502258.539999999</v>
      </c>
      <c r="G143" s="161">
        <v>0</v>
      </c>
      <c r="H143" s="163">
        <v>0</v>
      </c>
      <c r="I143" s="163">
        <v>0</v>
      </c>
      <c r="J143" s="161">
        <f t="shared" si="2"/>
        <v>2</v>
      </c>
      <c r="K143" s="163">
        <f t="shared" si="2"/>
        <v>67259659.75</v>
      </c>
      <c r="L143" s="163">
        <f t="shared" si="2"/>
        <v>47502258.539999999</v>
      </c>
      <c r="M143" s="161">
        <v>0</v>
      </c>
      <c r="N143" s="163">
        <v>0</v>
      </c>
      <c r="O143" s="163">
        <v>0</v>
      </c>
      <c r="P143" s="164">
        <v>26</v>
      </c>
      <c r="Q143" s="162">
        <v>3070915.01</v>
      </c>
      <c r="R143" s="162">
        <v>69123.039999999994</v>
      </c>
      <c r="S143" s="162">
        <v>3801594.09</v>
      </c>
      <c r="T143" s="162">
        <v>0</v>
      </c>
      <c r="U143" s="161">
        <v>2</v>
      </c>
      <c r="V143" s="163">
        <v>50268301.600000001</v>
      </c>
      <c r="W143" s="163">
        <v>50268301.600000001</v>
      </c>
    </row>
    <row r="144" spans="1:23" ht="36" x14ac:dyDescent="0.25">
      <c r="A144" s="159" t="s">
        <v>328</v>
      </c>
      <c r="B144" s="162">
        <v>123199601.88</v>
      </c>
      <c r="C144" s="165">
        <v>95104170.590000004</v>
      </c>
      <c r="D144" s="161">
        <v>1</v>
      </c>
      <c r="E144" s="162">
        <v>83371837.920000002</v>
      </c>
      <c r="F144" s="162">
        <v>64316024.420000002</v>
      </c>
      <c r="G144" s="161">
        <v>0</v>
      </c>
      <c r="H144" s="163">
        <v>0</v>
      </c>
      <c r="I144" s="163">
        <v>0</v>
      </c>
      <c r="J144" s="161">
        <f t="shared" si="2"/>
        <v>1</v>
      </c>
      <c r="K144" s="163">
        <f t="shared" si="2"/>
        <v>83371837.920000002</v>
      </c>
      <c r="L144" s="163">
        <f t="shared" si="2"/>
        <v>64316024.420000002</v>
      </c>
      <c r="M144" s="161">
        <v>0</v>
      </c>
      <c r="N144" s="163">
        <v>0</v>
      </c>
      <c r="O144" s="163">
        <v>0</v>
      </c>
      <c r="P144" s="164">
        <v>46</v>
      </c>
      <c r="Q144" s="162">
        <v>2514475.7400000002</v>
      </c>
      <c r="R144" s="162">
        <v>474517.73</v>
      </c>
      <c r="S144" s="162">
        <v>7017699.8200000003</v>
      </c>
      <c r="T144" s="162">
        <v>18040.04</v>
      </c>
      <c r="U144" s="161">
        <v>1</v>
      </c>
      <c r="V144" s="163">
        <v>30295588.399999999</v>
      </c>
      <c r="W144" s="163">
        <v>30295588.399999999</v>
      </c>
    </row>
    <row r="145" spans="1:23" ht="48" x14ac:dyDescent="0.25">
      <c r="A145" s="159" t="s">
        <v>329</v>
      </c>
      <c r="B145" s="166">
        <v>176295030.15000001</v>
      </c>
      <c r="C145" s="166">
        <v>121875296.86</v>
      </c>
      <c r="D145" s="161">
        <v>2</v>
      </c>
      <c r="E145" s="163">
        <v>72994787.040000007</v>
      </c>
      <c r="F145" s="162">
        <v>42059231.670000002</v>
      </c>
      <c r="G145" s="161">
        <v>0</v>
      </c>
      <c r="H145" s="163">
        <v>0</v>
      </c>
      <c r="I145" s="163">
        <v>0</v>
      </c>
      <c r="J145" s="161">
        <f t="shared" si="2"/>
        <v>2</v>
      </c>
      <c r="K145" s="163">
        <f t="shared" si="2"/>
        <v>72994787.040000007</v>
      </c>
      <c r="L145" s="163">
        <f t="shared" si="2"/>
        <v>42059231.670000002</v>
      </c>
      <c r="M145" s="161">
        <v>0</v>
      </c>
      <c r="N145" s="163">
        <v>0</v>
      </c>
      <c r="O145" s="163">
        <v>0</v>
      </c>
      <c r="P145" s="164">
        <v>76</v>
      </c>
      <c r="Q145" s="162">
        <v>12312473.810000001</v>
      </c>
      <c r="R145" s="162">
        <v>5891830.1900000004</v>
      </c>
      <c r="S145" s="162">
        <v>17080707.5</v>
      </c>
      <c r="T145" s="162">
        <v>17173.2</v>
      </c>
      <c r="U145" s="161">
        <v>2</v>
      </c>
      <c r="V145" s="163">
        <v>73907061.799999997</v>
      </c>
      <c r="W145" s="163">
        <v>73907061.799999997</v>
      </c>
    </row>
    <row r="146" spans="1:23" ht="36" x14ac:dyDescent="0.25">
      <c r="A146" s="159" t="s">
        <v>330</v>
      </c>
      <c r="B146" s="162">
        <v>36339894.18</v>
      </c>
      <c r="C146" s="162">
        <v>29837788.969999999</v>
      </c>
      <c r="D146" s="161">
        <v>1</v>
      </c>
      <c r="E146" s="162">
        <v>8914478.1600000001</v>
      </c>
      <c r="F146" s="162">
        <v>4721148.32</v>
      </c>
      <c r="G146" s="161">
        <v>0</v>
      </c>
      <c r="H146" s="163">
        <v>0</v>
      </c>
      <c r="I146" s="163">
        <v>0</v>
      </c>
      <c r="J146" s="161">
        <f t="shared" si="2"/>
        <v>1</v>
      </c>
      <c r="K146" s="163">
        <f t="shared" si="2"/>
        <v>8914478.1600000001</v>
      </c>
      <c r="L146" s="163">
        <f t="shared" si="2"/>
        <v>4721148.32</v>
      </c>
      <c r="M146" s="161">
        <v>0</v>
      </c>
      <c r="N146" s="163">
        <v>0</v>
      </c>
      <c r="O146" s="163">
        <v>0</v>
      </c>
      <c r="P146" s="164">
        <v>13</v>
      </c>
      <c r="Q146" s="162">
        <v>1335047.26</v>
      </c>
      <c r="R146" s="162">
        <v>267750.65000000002</v>
      </c>
      <c r="S146" s="162">
        <v>1241478.76</v>
      </c>
      <c r="T146" s="162">
        <v>0</v>
      </c>
      <c r="U146" s="161">
        <v>1</v>
      </c>
      <c r="V146" s="163">
        <v>24848890</v>
      </c>
      <c r="W146" s="173">
        <v>24848890</v>
      </c>
    </row>
    <row r="147" spans="1:23" ht="72" x14ac:dyDescent="0.25">
      <c r="A147" s="159" t="s">
        <v>331</v>
      </c>
      <c r="B147" s="162">
        <v>211395088.62</v>
      </c>
      <c r="C147" s="162">
        <v>153849724.53</v>
      </c>
      <c r="D147" s="161">
        <v>2</v>
      </c>
      <c r="E147" s="162">
        <v>130497175.2</v>
      </c>
      <c r="F147" s="162">
        <v>104438059.45999999</v>
      </c>
      <c r="G147" s="161">
        <v>0</v>
      </c>
      <c r="H147" s="163">
        <v>0</v>
      </c>
      <c r="I147" s="163">
        <v>0</v>
      </c>
      <c r="J147" s="161">
        <f t="shared" si="2"/>
        <v>2</v>
      </c>
      <c r="K147" s="163">
        <f t="shared" si="2"/>
        <v>130497175.2</v>
      </c>
      <c r="L147" s="163">
        <f t="shared" si="2"/>
        <v>104438059.45999999</v>
      </c>
      <c r="M147" s="161">
        <v>0</v>
      </c>
      <c r="N147" s="163">
        <v>0</v>
      </c>
      <c r="O147" s="163">
        <v>0</v>
      </c>
      <c r="P147" s="164">
        <v>117</v>
      </c>
      <c r="Q147" s="162">
        <v>12954658.279999999</v>
      </c>
      <c r="R147" s="162">
        <v>4132929.7</v>
      </c>
      <c r="S147" s="162">
        <v>22698217.940000001</v>
      </c>
      <c r="T147" s="162">
        <v>33698.17</v>
      </c>
      <c r="U147" s="161">
        <v>1</v>
      </c>
      <c r="V147" s="163">
        <v>45245037.200000003</v>
      </c>
      <c r="W147" s="163">
        <v>45245037.200000003</v>
      </c>
    </row>
    <row r="148" spans="1:23" ht="36" x14ac:dyDescent="0.25">
      <c r="A148" s="159" t="s">
        <v>332</v>
      </c>
      <c r="B148" s="162">
        <v>113194319.06999999</v>
      </c>
      <c r="C148" s="166">
        <v>81259654.640000001</v>
      </c>
      <c r="D148" s="161">
        <v>1</v>
      </c>
      <c r="E148" s="162">
        <v>86601115.439999998</v>
      </c>
      <c r="F148" s="162">
        <v>56658974.789999999</v>
      </c>
      <c r="G148" s="161">
        <v>0</v>
      </c>
      <c r="H148" s="163">
        <v>0</v>
      </c>
      <c r="I148" s="163">
        <v>0</v>
      </c>
      <c r="J148" s="161">
        <f t="shared" si="2"/>
        <v>1</v>
      </c>
      <c r="K148" s="163">
        <f t="shared" si="2"/>
        <v>86601115.439999998</v>
      </c>
      <c r="L148" s="163">
        <f t="shared" si="2"/>
        <v>56658974.789999999</v>
      </c>
      <c r="M148" s="161">
        <v>0</v>
      </c>
      <c r="N148" s="163">
        <v>0</v>
      </c>
      <c r="O148" s="163">
        <v>0</v>
      </c>
      <c r="P148" s="164">
        <v>16</v>
      </c>
      <c r="Q148" s="162">
        <v>1054209.3</v>
      </c>
      <c r="R148" s="162">
        <v>48991.3</v>
      </c>
      <c r="S148" s="162">
        <v>1004336.93</v>
      </c>
      <c r="T148" s="162">
        <v>17031.150000000001</v>
      </c>
      <c r="U148" s="174">
        <v>1</v>
      </c>
      <c r="V148" s="163">
        <v>24534657.399999999</v>
      </c>
      <c r="W148" s="163">
        <v>24534657.399999999</v>
      </c>
    </row>
    <row r="149" spans="1:23" ht="36.75" x14ac:dyDescent="0.25">
      <c r="A149" s="109" t="s">
        <v>333</v>
      </c>
      <c r="B149" s="110">
        <v>19040906.100000001</v>
      </c>
      <c r="C149" s="110">
        <v>13312520.16</v>
      </c>
      <c r="D149" s="84">
        <v>1</v>
      </c>
      <c r="E149" s="88">
        <v>7261408.5599999996</v>
      </c>
      <c r="F149" s="88">
        <v>2307693.36</v>
      </c>
      <c r="G149" s="84">
        <v>0</v>
      </c>
      <c r="H149" s="85">
        <v>0</v>
      </c>
      <c r="I149" s="85">
        <v>0</v>
      </c>
      <c r="J149" s="84">
        <f t="shared" si="2"/>
        <v>1</v>
      </c>
      <c r="K149" s="85">
        <f t="shared" si="2"/>
        <v>7261408.5599999996</v>
      </c>
      <c r="L149" s="85">
        <f t="shared" si="2"/>
        <v>2307693.36</v>
      </c>
      <c r="M149" s="84">
        <v>0</v>
      </c>
      <c r="N149" s="85">
        <v>0</v>
      </c>
      <c r="O149" s="85">
        <v>0</v>
      </c>
      <c r="P149" s="86">
        <v>6</v>
      </c>
      <c r="Q149" s="88">
        <v>223118.55</v>
      </c>
      <c r="R149" s="88">
        <v>0</v>
      </c>
      <c r="S149" s="88">
        <v>551552.18999999994</v>
      </c>
      <c r="T149" s="88">
        <v>0</v>
      </c>
      <c r="U149" s="84">
        <v>1</v>
      </c>
      <c r="V149" s="85">
        <v>11004826.800000001</v>
      </c>
      <c r="W149" s="85">
        <v>11004826.800000001</v>
      </c>
    </row>
    <row r="150" spans="1:23" ht="36.75" x14ac:dyDescent="0.25">
      <c r="A150" s="109" t="s">
        <v>334</v>
      </c>
      <c r="B150" s="110">
        <v>53030351.979999997</v>
      </c>
      <c r="C150" s="110">
        <v>38304086.659999996</v>
      </c>
      <c r="D150" s="84">
        <v>1</v>
      </c>
      <c r="E150" s="88">
        <v>25964463.84</v>
      </c>
      <c r="F150" s="88">
        <v>13946173.810000001</v>
      </c>
      <c r="G150" s="84">
        <v>0</v>
      </c>
      <c r="H150" s="85">
        <v>0</v>
      </c>
      <c r="I150" s="85">
        <v>0</v>
      </c>
      <c r="J150" s="84">
        <f t="shared" si="2"/>
        <v>1</v>
      </c>
      <c r="K150" s="85">
        <f t="shared" si="2"/>
        <v>25964463.84</v>
      </c>
      <c r="L150" s="85">
        <f t="shared" si="2"/>
        <v>13946173.810000001</v>
      </c>
      <c r="M150" s="84">
        <v>0</v>
      </c>
      <c r="N150" s="85">
        <v>0</v>
      </c>
      <c r="O150" s="85">
        <v>0</v>
      </c>
      <c r="P150" s="86">
        <v>13</v>
      </c>
      <c r="Q150" s="88">
        <v>1319415</v>
      </c>
      <c r="R150" s="88">
        <v>173945.85</v>
      </c>
      <c r="S150" s="88">
        <v>1577306.14</v>
      </c>
      <c r="T150" s="88">
        <v>14800</v>
      </c>
      <c r="U150" s="84">
        <v>1</v>
      </c>
      <c r="V150" s="85">
        <v>24169167</v>
      </c>
      <c r="W150" s="85">
        <v>24169167</v>
      </c>
    </row>
    <row r="151" spans="1:23" ht="36.75" x14ac:dyDescent="0.25">
      <c r="A151" s="109" t="s">
        <v>335</v>
      </c>
      <c r="B151" s="154" t="s">
        <v>336</v>
      </c>
      <c r="C151" s="110">
        <v>67070701.450000003</v>
      </c>
      <c r="D151" s="84">
        <v>2</v>
      </c>
      <c r="E151" s="88">
        <v>60780985.439999998</v>
      </c>
      <c r="F151" s="88">
        <v>38215056.990000002</v>
      </c>
      <c r="G151" s="84">
        <v>0</v>
      </c>
      <c r="H151" s="85">
        <v>0</v>
      </c>
      <c r="I151" s="85">
        <v>0</v>
      </c>
      <c r="J151" s="84">
        <f t="shared" si="2"/>
        <v>2</v>
      </c>
      <c r="K151" s="85">
        <f t="shared" si="2"/>
        <v>60780985.439999998</v>
      </c>
      <c r="L151" s="85">
        <f t="shared" si="2"/>
        <v>38215056.990000002</v>
      </c>
      <c r="M151" s="84">
        <v>0</v>
      </c>
      <c r="N151" s="85">
        <v>0</v>
      </c>
      <c r="O151" s="85">
        <v>0</v>
      </c>
      <c r="P151" s="86">
        <v>25</v>
      </c>
      <c r="Q151" s="88">
        <v>2100803.79</v>
      </c>
      <c r="R151" s="88">
        <v>203374.2</v>
      </c>
      <c r="S151" s="88">
        <v>3783090.73</v>
      </c>
      <c r="T151" s="88">
        <v>41503.46</v>
      </c>
      <c r="U151" s="84">
        <v>2</v>
      </c>
      <c r="V151" s="105">
        <v>28610766.800000001</v>
      </c>
      <c r="W151" s="105">
        <v>28610766.800000001</v>
      </c>
    </row>
    <row r="152" spans="1:23" ht="36.75" x14ac:dyDescent="0.25">
      <c r="A152" s="109" t="s">
        <v>337</v>
      </c>
      <c r="B152" s="112">
        <v>31073014.739999998</v>
      </c>
      <c r="C152" s="112">
        <v>22720061.57</v>
      </c>
      <c r="D152" s="84">
        <v>1</v>
      </c>
      <c r="E152" s="88">
        <v>9846165.8399999999</v>
      </c>
      <c r="F152" s="88">
        <v>3585116.67</v>
      </c>
      <c r="G152" s="84">
        <v>0</v>
      </c>
      <c r="H152" s="85">
        <v>0</v>
      </c>
      <c r="I152" s="85">
        <v>0</v>
      </c>
      <c r="J152" s="84">
        <f t="shared" si="2"/>
        <v>1</v>
      </c>
      <c r="K152" s="85">
        <f t="shared" si="2"/>
        <v>9846165.8399999999</v>
      </c>
      <c r="L152" s="85">
        <f t="shared" si="2"/>
        <v>3585116.67</v>
      </c>
      <c r="M152" s="84">
        <v>0</v>
      </c>
      <c r="N152" s="85">
        <v>0</v>
      </c>
      <c r="O152" s="85">
        <v>0</v>
      </c>
      <c r="P152" s="86">
        <v>13</v>
      </c>
      <c r="Q152" s="88">
        <v>1571871.05</v>
      </c>
      <c r="R152" s="88">
        <v>533182.65</v>
      </c>
      <c r="S152" s="88">
        <v>1075139.6499999999</v>
      </c>
      <c r="T152" s="88">
        <v>21924.05</v>
      </c>
      <c r="U152" s="84">
        <v>1</v>
      </c>
      <c r="V152" s="85">
        <v>18579838.199999999</v>
      </c>
      <c r="W152" s="85">
        <v>18579838.199999999</v>
      </c>
    </row>
    <row r="153" spans="1:23" ht="36.75" x14ac:dyDescent="0.25">
      <c r="A153" s="109" t="s">
        <v>338</v>
      </c>
      <c r="B153" s="125">
        <v>28233787.719999999</v>
      </c>
      <c r="C153" s="125">
        <v>23451315.289999999</v>
      </c>
      <c r="D153" s="84">
        <v>1</v>
      </c>
      <c r="E153" s="88">
        <v>4290956.88</v>
      </c>
      <c r="F153" s="103">
        <v>1692133.51</v>
      </c>
      <c r="G153" s="84">
        <v>0</v>
      </c>
      <c r="H153" s="85">
        <v>0</v>
      </c>
      <c r="I153" s="85">
        <v>0</v>
      </c>
      <c r="J153" s="84">
        <f t="shared" si="2"/>
        <v>1</v>
      </c>
      <c r="K153" s="85">
        <f t="shared" si="2"/>
        <v>4290956.88</v>
      </c>
      <c r="L153" s="85">
        <f t="shared" si="2"/>
        <v>1692133.51</v>
      </c>
      <c r="M153" s="84">
        <v>0</v>
      </c>
      <c r="N153" s="85">
        <v>0</v>
      </c>
      <c r="O153" s="85">
        <v>0</v>
      </c>
      <c r="P153" s="86">
        <v>15</v>
      </c>
      <c r="Q153" s="88">
        <v>882128.88</v>
      </c>
      <c r="R153" s="103">
        <v>147629.24</v>
      </c>
      <c r="S153" s="103">
        <v>1461110.76</v>
      </c>
      <c r="T153" s="103">
        <v>11961.34</v>
      </c>
      <c r="U153" s="84">
        <v>1</v>
      </c>
      <c r="V153" s="85">
        <v>21599591.199999999</v>
      </c>
      <c r="W153" s="85">
        <v>21599591.199999999</v>
      </c>
    </row>
    <row r="154" spans="1:23" ht="72.75" x14ac:dyDescent="0.25">
      <c r="A154" s="109" t="s">
        <v>339</v>
      </c>
      <c r="B154" s="110">
        <v>92712649.689999998</v>
      </c>
      <c r="C154" s="110">
        <v>56779312.189999998</v>
      </c>
      <c r="D154" s="84">
        <v>2</v>
      </c>
      <c r="E154" s="88">
        <v>33604514.159999996</v>
      </c>
      <c r="F154" s="88">
        <v>18737816.890000001</v>
      </c>
      <c r="G154" s="84">
        <v>0</v>
      </c>
      <c r="H154" s="85">
        <v>0</v>
      </c>
      <c r="I154" s="85">
        <v>0</v>
      </c>
      <c r="J154" s="84">
        <f t="shared" si="2"/>
        <v>2</v>
      </c>
      <c r="K154" s="85">
        <f t="shared" si="2"/>
        <v>33604514.159999996</v>
      </c>
      <c r="L154" s="85">
        <f t="shared" si="2"/>
        <v>18737816.890000001</v>
      </c>
      <c r="M154" s="84">
        <v>0</v>
      </c>
      <c r="N154" s="85">
        <v>0</v>
      </c>
      <c r="O154" s="85">
        <v>0</v>
      </c>
      <c r="P154" s="86">
        <v>94</v>
      </c>
      <c r="Q154" s="88">
        <v>9738192.3699999992</v>
      </c>
      <c r="R154" s="88">
        <v>672330.5</v>
      </c>
      <c r="S154" s="88">
        <v>12000778.359999999</v>
      </c>
      <c r="T154" s="88">
        <v>0</v>
      </c>
      <c r="U154" s="84">
        <v>1</v>
      </c>
      <c r="V154" s="85">
        <v>37369164.799999997</v>
      </c>
      <c r="W154" s="85">
        <v>37369164.799999997</v>
      </c>
    </row>
    <row r="155" spans="1:23" ht="72.75" x14ac:dyDescent="0.25">
      <c r="A155" s="109" t="s">
        <v>340</v>
      </c>
      <c r="B155" s="88">
        <v>51273584.700000003</v>
      </c>
      <c r="C155" s="110">
        <v>27050820.550000001</v>
      </c>
      <c r="D155" s="84">
        <v>1</v>
      </c>
      <c r="E155" s="88">
        <v>19086273.359999999</v>
      </c>
      <c r="F155" s="88">
        <v>7939438.4100000001</v>
      </c>
      <c r="G155" s="84">
        <v>0</v>
      </c>
      <c r="H155" s="85">
        <v>0</v>
      </c>
      <c r="I155" s="85">
        <v>0</v>
      </c>
      <c r="J155" s="84">
        <f t="shared" si="2"/>
        <v>1</v>
      </c>
      <c r="K155" s="85">
        <f t="shared" si="2"/>
        <v>19086273.359999999</v>
      </c>
      <c r="L155" s="85">
        <f t="shared" si="2"/>
        <v>7939438.4100000001</v>
      </c>
      <c r="M155" s="84">
        <v>0</v>
      </c>
      <c r="N155" s="85">
        <v>0</v>
      </c>
      <c r="O155" s="85">
        <v>0</v>
      </c>
      <c r="P155" s="86">
        <v>32</v>
      </c>
      <c r="Q155" s="88">
        <v>2566985.4500000002</v>
      </c>
      <c r="R155" s="88">
        <v>23423.14</v>
      </c>
      <c r="S155" s="88">
        <v>10532366.890000001</v>
      </c>
      <c r="T155" s="88">
        <v>0</v>
      </c>
      <c r="U155" s="84">
        <v>1</v>
      </c>
      <c r="V155" s="85">
        <v>19087959</v>
      </c>
      <c r="W155" s="85">
        <v>19087959</v>
      </c>
    </row>
    <row r="156" spans="1:23" ht="48.75" x14ac:dyDescent="0.25">
      <c r="A156" s="109" t="s">
        <v>341</v>
      </c>
      <c r="B156" s="110">
        <v>191848404.36000001</v>
      </c>
      <c r="C156" s="88">
        <v>134114884.02</v>
      </c>
      <c r="D156" s="84">
        <v>2</v>
      </c>
      <c r="E156" s="85">
        <v>114806868.95999999</v>
      </c>
      <c r="F156" s="88">
        <v>79834237.599999994</v>
      </c>
      <c r="G156" s="84">
        <v>0</v>
      </c>
      <c r="H156" s="85">
        <v>0</v>
      </c>
      <c r="I156" s="85">
        <v>0</v>
      </c>
      <c r="J156" s="84">
        <f t="shared" si="2"/>
        <v>2</v>
      </c>
      <c r="K156" s="85">
        <f t="shared" si="2"/>
        <v>114806868.95999999</v>
      </c>
      <c r="L156" s="85">
        <f t="shared" si="2"/>
        <v>79834237.599999994</v>
      </c>
      <c r="M156" s="84">
        <v>0</v>
      </c>
      <c r="N156" s="85">
        <v>0</v>
      </c>
      <c r="O156" s="85">
        <v>0</v>
      </c>
      <c r="P156" s="86">
        <v>102</v>
      </c>
      <c r="Q156" s="85">
        <v>8388337.6799999997</v>
      </c>
      <c r="R156" s="88">
        <v>1793787.3</v>
      </c>
      <c r="S156" s="88">
        <v>16466071.52</v>
      </c>
      <c r="T156" s="88">
        <v>299732.92</v>
      </c>
      <c r="U156" s="84">
        <v>2</v>
      </c>
      <c r="V156" s="85">
        <v>52187126.200000003</v>
      </c>
      <c r="W156" s="85">
        <v>52187126.200000003</v>
      </c>
    </row>
    <row r="157" spans="1:23" ht="84.75" x14ac:dyDescent="0.25">
      <c r="A157" s="109" t="s">
        <v>342</v>
      </c>
      <c r="B157" s="88">
        <v>107580952.36</v>
      </c>
      <c r="C157" s="110">
        <v>79418831.269999996</v>
      </c>
      <c r="D157" s="84">
        <v>1</v>
      </c>
      <c r="E157" s="88">
        <v>75796259.280000001</v>
      </c>
      <c r="F157" s="88">
        <v>57361595.530000001</v>
      </c>
      <c r="G157" s="84">
        <v>0</v>
      </c>
      <c r="H157" s="85">
        <v>0</v>
      </c>
      <c r="I157" s="85">
        <v>0</v>
      </c>
      <c r="J157" s="84">
        <f t="shared" si="2"/>
        <v>1</v>
      </c>
      <c r="K157" s="85">
        <f t="shared" si="2"/>
        <v>75796259.280000001</v>
      </c>
      <c r="L157" s="85">
        <f t="shared" si="2"/>
        <v>57361595.530000001</v>
      </c>
      <c r="M157" s="84">
        <v>0</v>
      </c>
      <c r="N157" s="85">
        <v>0</v>
      </c>
      <c r="O157" s="85">
        <v>0</v>
      </c>
      <c r="P157" s="86">
        <v>23</v>
      </c>
      <c r="Q157" s="88">
        <v>2153910.96</v>
      </c>
      <c r="R157" s="88">
        <v>150097.74</v>
      </c>
      <c r="S157" s="88">
        <v>7723644.1200000001</v>
      </c>
      <c r="T157" s="88">
        <v>0</v>
      </c>
      <c r="U157" s="84">
        <v>1</v>
      </c>
      <c r="V157" s="85">
        <v>21907138</v>
      </c>
      <c r="W157" s="85">
        <v>21907138</v>
      </c>
    </row>
    <row r="158" spans="1:23" ht="36.75" x14ac:dyDescent="0.25">
      <c r="A158" s="109" t="s">
        <v>343</v>
      </c>
      <c r="B158" s="110">
        <v>41416630.460000001</v>
      </c>
      <c r="C158" s="110">
        <v>26742457.059999999</v>
      </c>
      <c r="D158" s="84">
        <v>1</v>
      </c>
      <c r="E158" s="88">
        <v>14566564.32</v>
      </c>
      <c r="F158" s="88">
        <v>5288544.46</v>
      </c>
      <c r="G158" s="84">
        <v>0</v>
      </c>
      <c r="H158" s="85">
        <v>0</v>
      </c>
      <c r="I158" s="85">
        <v>0</v>
      </c>
      <c r="J158" s="84">
        <f t="shared" si="2"/>
        <v>1</v>
      </c>
      <c r="K158" s="85">
        <f t="shared" si="2"/>
        <v>14566564.32</v>
      </c>
      <c r="L158" s="85">
        <f t="shared" si="2"/>
        <v>5288544.46</v>
      </c>
      <c r="M158" s="84">
        <v>0</v>
      </c>
      <c r="N158" s="85">
        <v>0</v>
      </c>
      <c r="O158" s="85">
        <v>0</v>
      </c>
      <c r="P158" s="86">
        <v>13</v>
      </c>
      <c r="Q158" s="88">
        <v>4192847.22</v>
      </c>
      <c r="R158" s="88">
        <v>135125</v>
      </c>
      <c r="S158" s="88">
        <v>1338431.32</v>
      </c>
      <c r="T158" s="88">
        <v>0</v>
      </c>
      <c r="U158" s="84">
        <v>1</v>
      </c>
      <c r="V158" s="85">
        <v>21318787.600000001</v>
      </c>
      <c r="W158" s="85">
        <v>21318787.600000001</v>
      </c>
    </row>
    <row r="159" spans="1:23" ht="36.75" x14ac:dyDescent="0.25">
      <c r="A159" s="109" t="s">
        <v>344</v>
      </c>
      <c r="B159" s="111">
        <v>31043166.850000001</v>
      </c>
      <c r="C159" s="98">
        <v>25310424.379999999</v>
      </c>
      <c r="D159" s="84">
        <v>1</v>
      </c>
      <c r="E159" s="100">
        <v>5919555.5999999996</v>
      </c>
      <c r="F159" s="100">
        <v>2638023.84</v>
      </c>
      <c r="G159" s="84">
        <v>0</v>
      </c>
      <c r="H159" s="85">
        <v>0</v>
      </c>
      <c r="I159" s="85">
        <v>0</v>
      </c>
      <c r="J159" s="84">
        <f t="shared" si="2"/>
        <v>1</v>
      </c>
      <c r="K159" s="85">
        <f t="shared" si="2"/>
        <v>5919555.5999999996</v>
      </c>
      <c r="L159" s="85">
        <f t="shared" si="2"/>
        <v>2638023.84</v>
      </c>
      <c r="M159" s="84">
        <v>0</v>
      </c>
      <c r="N159" s="85">
        <v>0</v>
      </c>
      <c r="O159" s="85">
        <v>0</v>
      </c>
      <c r="P159" s="86">
        <v>15</v>
      </c>
      <c r="Q159" s="100">
        <v>1347450.44</v>
      </c>
      <c r="R159" s="100">
        <v>386058.5</v>
      </c>
      <c r="S159" s="100">
        <v>1532504.21</v>
      </c>
      <c r="T159" s="100">
        <v>42685.440000000002</v>
      </c>
      <c r="U159" s="84">
        <v>1</v>
      </c>
      <c r="V159" s="85">
        <v>22243656.600000001</v>
      </c>
      <c r="W159" s="85">
        <v>22243656.600000001</v>
      </c>
    </row>
    <row r="160" spans="1:23" ht="84.75" x14ac:dyDescent="0.25">
      <c r="A160" s="109" t="s">
        <v>345</v>
      </c>
      <c r="B160" s="125" t="s">
        <v>346</v>
      </c>
      <c r="C160" s="125" t="s">
        <v>347</v>
      </c>
      <c r="D160" s="84">
        <v>1</v>
      </c>
      <c r="E160" s="103">
        <v>51769502.399999999</v>
      </c>
      <c r="F160" s="103">
        <v>38853500.240000002</v>
      </c>
      <c r="G160" s="84">
        <v>0</v>
      </c>
      <c r="H160" s="85">
        <v>0</v>
      </c>
      <c r="I160" s="85">
        <v>0</v>
      </c>
      <c r="J160" s="84">
        <f t="shared" si="2"/>
        <v>1</v>
      </c>
      <c r="K160" s="85">
        <f t="shared" si="2"/>
        <v>51769502.399999999</v>
      </c>
      <c r="L160" s="85">
        <f t="shared" si="2"/>
        <v>38853500.240000002</v>
      </c>
      <c r="M160" s="84">
        <v>0</v>
      </c>
      <c r="N160" s="85">
        <v>0</v>
      </c>
      <c r="O160" s="85">
        <v>0</v>
      </c>
      <c r="P160" s="86">
        <v>95</v>
      </c>
      <c r="Q160" s="103">
        <v>5728124.9800000004</v>
      </c>
      <c r="R160" s="103" t="s">
        <v>348</v>
      </c>
      <c r="S160" s="103" t="s">
        <v>349</v>
      </c>
      <c r="T160" s="103" t="s">
        <v>350</v>
      </c>
      <c r="U160" s="84">
        <v>1</v>
      </c>
      <c r="V160" s="85">
        <v>30701193.600000001</v>
      </c>
      <c r="W160" s="85">
        <v>30701193.600000001</v>
      </c>
    </row>
    <row r="161" spans="1:23" ht="36.75" x14ac:dyDescent="0.25">
      <c r="A161" s="109" t="s">
        <v>351</v>
      </c>
      <c r="B161" s="88">
        <v>32220643.989999998</v>
      </c>
      <c r="C161" s="110">
        <v>26704809.559999999</v>
      </c>
      <c r="D161" s="84">
        <v>1</v>
      </c>
      <c r="E161" s="85">
        <v>6604029.5999999996</v>
      </c>
      <c r="F161" s="88">
        <v>3263681.3</v>
      </c>
      <c r="G161" s="84">
        <v>0</v>
      </c>
      <c r="H161" s="85">
        <v>0</v>
      </c>
      <c r="I161" s="85">
        <v>0</v>
      </c>
      <c r="J161" s="84">
        <f t="shared" si="2"/>
        <v>1</v>
      </c>
      <c r="K161" s="85">
        <f t="shared" si="2"/>
        <v>6604029.5999999996</v>
      </c>
      <c r="L161" s="85">
        <f t="shared" si="2"/>
        <v>3263681.3</v>
      </c>
      <c r="M161" s="84">
        <v>0</v>
      </c>
      <c r="N161" s="85">
        <v>0</v>
      </c>
      <c r="O161" s="85">
        <v>0</v>
      </c>
      <c r="P161" s="86">
        <v>54</v>
      </c>
      <c r="Q161" s="85">
        <v>1027309.89</v>
      </c>
      <c r="R161" s="88">
        <v>212430.46</v>
      </c>
      <c r="S161" s="88">
        <v>1360606.7</v>
      </c>
      <c r="T161" s="85">
        <v>0</v>
      </c>
      <c r="U161" s="84">
        <v>1</v>
      </c>
      <c r="V161" s="105">
        <v>23228697.800000001</v>
      </c>
      <c r="W161" s="105">
        <v>23228697.800000001</v>
      </c>
    </row>
    <row r="162" spans="1:23" ht="36.75" x14ac:dyDescent="0.25">
      <c r="A162" s="109" t="s">
        <v>352</v>
      </c>
      <c r="B162" s="110">
        <v>40064534.789999999</v>
      </c>
      <c r="C162" s="110">
        <v>29275669.260000002</v>
      </c>
      <c r="D162" s="84">
        <v>1</v>
      </c>
      <c r="E162" s="85">
        <v>13178418.960000001</v>
      </c>
      <c r="F162" s="88">
        <v>5574454.8200000003</v>
      </c>
      <c r="G162" s="84">
        <v>0</v>
      </c>
      <c r="H162" s="85">
        <v>0</v>
      </c>
      <c r="I162" s="85">
        <v>0</v>
      </c>
      <c r="J162" s="84">
        <f t="shared" si="2"/>
        <v>1</v>
      </c>
      <c r="K162" s="85">
        <f t="shared" si="2"/>
        <v>13178418.960000001</v>
      </c>
      <c r="L162" s="85">
        <f t="shared" si="2"/>
        <v>5574454.8200000003</v>
      </c>
      <c r="M162" s="84">
        <v>0</v>
      </c>
      <c r="N162" s="85">
        <v>0</v>
      </c>
      <c r="O162" s="85">
        <v>0</v>
      </c>
      <c r="P162" s="86">
        <v>16</v>
      </c>
      <c r="Q162" s="85">
        <v>1926565.64</v>
      </c>
      <c r="R162" s="88">
        <v>557739.67000000004</v>
      </c>
      <c r="S162" s="88">
        <v>1824453.59</v>
      </c>
      <c r="T162" s="88">
        <v>8378.17</v>
      </c>
      <c r="U162" s="84">
        <v>1</v>
      </c>
      <c r="V162" s="85">
        <v>23135096.600000001</v>
      </c>
      <c r="W162" s="85">
        <v>23135096.600000001</v>
      </c>
    </row>
    <row r="163" spans="1:23" ht="36.75" x14ac:dyDescent="0.25">
      <c r="A163" s="109" t="s">
        <v>353</v>
      </c>
      <c r="B163" s="110">
        <v>75892070.5</v>
      </c>
      <c r="C163" s="110">
        <v>53775144.340000004</v>
      </c>
      <c r="D163" s="84">
        <v>2</v>
      </c>
      <c r="E163" s="85">
        <v>48132359.119999997</v>
      </c>
      <c r="F163" s="88">
        <v>28041663.859999999</v>
      </c>
      <c r="G163" s="84">
        <v>0</v>
      </c>
      <c r="H163" s="85">
        <v>0</v>
      </c>
      <c r="I163" s="85">
        <v>0</v>
      </c>
      <c r="J163" s="84">
        <f t="shared" si="2"/>
        <v>2</v>
      </c>
      <c r="K163" s="85">
        <f t="shared" si="2"/>
        <v>48132359.119999997</v>
      </c>
      <c r="L163" s="85">
        <f t="shared" si="2"/>
        <v>28041663.859999999</v>
      </c>
      <c r="M163" s="84">
        <v>0</v>
      </c>
      <c r="N163" s="85">
        <v>0</v>
      </c>
      <c r="O163" s="85">
        <v>0</v>
      </c>
      <c r="P163" s="86">
        <v>14</v>
      </c>
      <c r="Q163" s="105">
        <v>1341489.1499999999</v>
      </c>
      <c r="R163" s="88">
        <v>380704.48</v>
      </c>
      <c r="S163" s="105">
        <v>1101326.23</v>
      </c>
      <c r="T163" s="88">
        <v>35880</v>
      </c>
      <c r="U163" s="84">
        <v>2</v>
      </c>
      <c r="V163" s="85">
        <v>25316896</v>
      </c>
      <c r="W163" s="85">
        <v>25316896</v>
      </c>
    </row>
    <row r="164" spans="1:23" ht="36.75" x14ac:dyDescent="0.25">
      <c r="A164" s="109" t="s">
        <v>354</v>
      </c>
      <c r="B164" s="98">
        <v>35266880.090000004</v>
      </c>
      <c r="C164" s="98">
        <v>28523306.260000002</v>
      </c>
      <c r="D164" s="84">
        <v>2</v>
      </c>
      <c r="E164" s="100">
        <v>5009153.5199999996</v>
      </c>
      <c r="F164" s="100">
        <v>1753013.93</v>
      </c>
      <c r="G164" s="84">
        <v>0</v>
      </c>
      <c r="H164" s="85">
        <v>0</v>
      </c>
      <c r="I164" s="85">
        <v>0</v>
      </c>
      <c r="J164" s="84">
        <f t="shared" si="2"/>
        <v>2</v>
      </c>
      <c r="K164" s="85">
        <f t="shared" si="2"/>
        <v>5009153.5199999996</v>
      </c>
      <c r="L164" s="85">
        <f t="shared" si="2"/>
        <v>1753013.93</v>
      </c>
      <c r="M164" s="84">
        <v>0</v>
      </c>
      <c r="N164" s="85">
        <v>0</v>
      </c>
      <c r="O164" s="85">
        <v>0</v>
      </c>
      <c r="P164" s="86">
        <v>18</v>
      </c>
      <c r="Q164" s="100">
        <v>2340833.2999999998</v>
      </c>
      <c r="R164" s="100">
        <v>840531.33</v>
      </c>
      <c r="S164" s="100">
        <v>1987132.27</v>
      </c>
      <c r="T164" s="100">
        <v>0</v>
      </c>
      <c r="U164" s="84">
        <v>2</v>
      </c>
      <c r="V164" s="85">
        <v>25929761</v>
      </c>
      <c r="W164" s="85">
        <v>25929761</v>
      </c>
    </row>
    <row r="165" spans="1:23" ht="144.75" x14ac:dyDescent="0.25">
      <c r="A165" s="109" t="s">
        <v>355</v>
      </c>
      <c r="B165" s="112">
        <v>79691113.469999999</v>
      </c>
      <c r="C165" s="112">
        <v>48512206.960000001</v>
      </c>
      <c r="D165" s="84">
        <v>1</v>
      </c>
      <c r="E165" s="85">
        <v>25703064.239999998</v>
      </c>
      <c r="F165" s="112">
        <v>13160476.890000001</v>
      </c>
      <c r="G165" s="84">
        <v>0</v>
      </c>
      <c r="H165" s="85">
        <v>0</v>
      </c>
      <c r="I165" s="85">
        <v>0</v>
      </c>
      <c r="J165" s="84">
        <f t="shared" si="2"/>
        <v>1</v>
      </c>
      <c r="K165" s="85">
        <f t="shared" si="2"/>
        <v>25703064.239999998</v>
      </c>
      <c r="L165" s="85">
        <f t="shared" si="2"/>
        <v>13160476.890000001</v>
      </c>
      <c r="M165" s="84">
        <v>0</v>
      </c>
      <c r="N165" s="85">
        <v>0</v>
      </c>
      <c r="O165" s="85">
        <v>0</v>
      </c>
      <c r="P165" s="86">
        <v>63</v>
      </c>
      <c r="Q165" s="112">
        <v>5284118.47</v>
      </c>
      <c r="R165" s="112">
        <v>1283151.3500000001</v>
      </c>
      <c r="S165" s="112">
        <v>14684351.76</v>
      </c>
      <c r="T165" s="112">
        <v>48999.72</v>
      </c>
      <c r="U165" s="84">
        <v>1</v>
      </c>
      <c r="V165" s="85">
        <v>34019579</v>
      </c>
      <c r="W165" s="85">
        <v>34019579</v>
      </c>
    </row>
    <row r="166" spans="1:23" ht="36.75" x14ac:dyDescent="0.25">
      <c r="A166" s="109" t="s">
        <v>356</v>
      </c>
      <c r="B166" s="147">
        <v>52795512.020000003</v>
      </c>
      <c r="C166" s="147">
        <v>36759530.670000002</v>
      </c>
      <c r="D166" s="84">
        <v>2</v>
      </c>
      <c r="E166" s="148">
        <v>18459344.399999999</v>
      </c>
      <c r="F166" s="148">
        <v>8246836.5300000003</v>
      </c>
      <c r="G166" s="84">
        <v>0</v>
      </c>
      <c r="H166" s="85">
        <v>0</v>
      </c>
      <c r="I166" s="85">
        <v>0</v>
      </c>
      <c r="J166" s="84">
        <f t="shared" si="2"/>
        <v>2</v>
      </c>
      <c r="K166" s="85">
        <f t="shared" si="2"/>
        <v>18459344.399999999</v>
      </c>
      <c r="L166" s="85">
        <f t="shared" si="2"/>
        <v>8246836.5300000003</v>
      </c>
      <c r="M166" s="84">
        <v>0</v>
      </c>
      <c r="N166" s="85">
        <v>0</v>
      </c>
      <c r="O166" s="85">
        <v>0</v>
      </c>
      <c r="P166" s="86">
        <v>49</v>
      </c>
      <c r="Q166" s="148">
        <v>3499578.09</v>
      </c>
      <c r="R166" s="148">
        <v>708296.78</v>
      </c>
      <c r="S166" s="148">
        <v>3063776.33</v>
      </c>
      <c r="T166" s="148">
        <v>31584.16</v>
      </c>
      <c r="U166" s="175">
        <v>2</v>
      </c>
      <c r="V166" s="89">
        <v>27772813.199999999</v>
      </c>
      <c r="W166" s="89">
        <v>27772813.199999999</v>
      </c>
    </row>
    <row r="167" spans="1:23" ht="36.75" x14ac:dyDescent="0.25">
      <c r="A167" s="109" t="s">
        <v>357</v>
      </c>
      <c r="B167" s="176">
        <v>309414623.98000002</v>
      </c>
      <c r="C167" s="176">
        <v>236485824.37</v>
      </c>
      <c r="D167" s="84">
        <v>3</v>
      </c>
      <c r="E167" s="88">
        <v>250991665.58000001</v>
      </c>
      <c r="F167" s="88">
        <v>198069830.56</v>
      </c>
      <c r="G167" s="84">
        <v>3</v>
      </c>
      <c r="H167" s="88">
        <v>1512090.74</v>
      </c>
      <c r="I167" s="88">
        <v>1428505.5</v>
      </c>
      <c r="J167" s="84">
        <f t="shared" si="2"/>
        <v>6</v>
      </c>
      <c r="K167" s="85">
        <f t="shared" si="2"/>
        <v>252503756.32000002</v>
      </c>
      <c r="L167" s="85">
        <f t="shared" si="2"/>
        <v>199498336.06</v>
      </c>
      <c r="M167" s="84">
        <v>0</v>
      </c>
      <c r="N167" s="85">
        <v>0</v>
      </c>
      <c r="O167" s="85">
        <v>0</v>
      </c>
      <c r="P167" s="86">
        <v>91</v>
      </c>
      <c r="Q167" s="88">
        <v>15906770.039999999</v>
      </c>
      <c r="R167" s="88">
        <v>8526002.9700000007</v>
      </c>
      <c r="S167" s="88">
        <v>12863565.42</v>
      </c>
      <c r="T167" s="88">
        <v>320953.14</v>
      </c>
      <c r="U167" s="84">
        <v>3</v>
      </c>
      <c r="V167" s="85">
        <v>28140532.199999999</v>
      </c>
      <c r="W167" s="85">
        <v>28140532.199999999</v>
      </c>
    </row>
    <row r="168" spans="1:23" ht="108.75" x14ac:dyDescent="0.25">
      <c r="A168" s="109" t="s">
        <v>358</v>
      </c>
      <c r="B168" s="110">
        <v>56810393.560000002</v>
      </c>
      <c r="C168" s="110">
        <v>39696613.600000001</v>
      </c>
      <c r="D168" s="84">
        <v>1</v>
      </c>
      <c r="E168" s="85">
        <v>28092901.199999999</v>
      </c>
      <c r="F168" s="88">
        <v>17955957.719999999</v>
      </c>
      <c r="G168" s="84">
        <v>0</v>
      </c>
      <c r="H168" s="85">
        <v>0</v>
      </c>
      <c r="I168" s="85">
        <v>0</v>
      </c>
      <c r="J168" s="84">
        <f t="shared" si="2"/>
        <v>1</v>
      </c>
      <c r="K168" s="85">
        <f t="shared" si="2"/>
        <v>28092901.199999999</v>
      </c>
      <c r="L168" s="85">
        <f t="shared" si="2"/>
        <v>17955957.719999999</v>
      </c>
      <c r="M168" s="84">
        <v>0</v>
      </c>
      <c r="N168" s="85">
        <v>0</v>
      </c>
      <c r="O168" s="85">
        <v>0</v>
      </c>
      <c r="P168" s="86">
        <v>14</v>
      </c>
      <c r="Q168" s="88">
        <v>1697988.7</v>
      </c>
      <c r="R168" s="88">
        <v>356425.18</v>
      </c>
      <c r="S168" s="103">
        <v>5903518.6600000001</v>
      </c>
      <c r="T168" s="103">
        <v>268245.7</v>
      </c>
      <c r="U168" s="84">
        <v>1</v>
      </c>
      <c r="V168" s="85">
        <v>21115985</v>
      </c>
      <c r="W168" s="85">
        <v>21115985</v>
      </c>
    </row>
    <row r="169" spans="1:23" ht="72.75" x14ac:dyDescent="0.25">
      <c r="A169" s="177" t="s">
        <v>359</v>
      </c>
      <c r="B169" s="102">
        <v>1187594509.04</v>
      </c>
      <c r="C169" s="102">
        <v>1050711228.45</v>
      </c>
      <c r="D169" s="84">
        <v>2</v>
      </c>
      <c r="E169" s="89">
        <v>814374838.59000003</v>
      </c>
      <c r="F169" s="89">
        <v>801523689.63999999</v>
      </c>
      <c r="G169" s="84">
        <v>1</v>
      </c>
      <c r="H169" s="88">
        <v>1959472</v>
      </c>
      <c r="I169" s="88">
        <v>1551248.5</v>
      </c>
      <c r="J169" s="84">
        <f t="shared" si="2"/>
        <v>3</v>
      </c>
      <c r="K169" s="85">
        <f t="shared" si="2"/>
        <v>816334310.59000003</v>
      </c>
      <c r="L169" s="85">
        <f t="shared" si="2"/>
        <v>803074938.13999999</v>
      </c>
      <c r="M169" s="84">
        <v>0</v>
      </c>
      <c r="N169" s="85">
        <v>0</v>
      </c>
      <c r="O169" s="85">
        <v>0</v>
      </c>
      <c r="P169" s="86">
        <v>414</v>
      </c>
      <c r="Q169" s="89">
        <v>95631743.290000007</v>
      </c>
      <c r="R169" s="89">
        <v>78901977.230000004</v>
      </c>
      <c r="S169" s="112">
        <v>153369030.03</v>
      </c>
      <c r="T169" s="112">
        <v>46474887.950000003</v>
      </c>
      <c r="U169" s="84">
        <v>2</v>
      </c>
      <c r="V169" s="90">
        <v>122259425.13</v>
      </c>
      <c r="W169" s="178">
        <v>122259425.13</v>
      </c>
    </row>
    <row r="170" spans="1:23" ht="36.75" x14ac:dyDescent="0.25">
      <c r="A170" s="109" t="s">
        <v>360</v>
      </c>
      <c r="B170" s="112">
        <v>67185324.019999996</v>
      </c>
      <c r="C170" s="112">
        <v>50372494.920000002</v>
      </c>
      <c r="D170" s="84">
        <v>1</v>
      </c>
      <c r="E170" s="88">
        <v>38136226.799999997</v>
      </c>
      <c r="F170" s="88">
        <v>24556391.350000001</v>
      </c>
      <c r="G170" s="84">
        <v>0</v>
      </c>
      <c r="H170" s="85">
        <v>0</v>
      </c>
      <c r="I170" s="85">
        <v>0</v>
      </c>
      <c r="J170" s="84">
        <f t="shared" si="2"/>
        <v>1</v>
      </c>
      <c r="K170" s="85">
        <f t="shared" si="2"/>
        <v>38136226.799999997</v>
      </c>
      <c r="L170" s="85">
        <f t="shared" si="2"/>
        <v>24556391.350000001</v>
      </c>
      <c r="M170" s="84">
        <v>0</v>
      </c>
      <c r="N170" s="85">
        <v>0</v>
      </c>
      <c r="O170" s="85">
        <v>0</v>
      </c>
      <c r="P170" s="86">
        <v>14</v>
      </c>
      <c r="Q170" s="88">
        <v>1398199.18</v>
      </c>
      <c r="R170" s="88">
        <v>19096.97</v>
      </c>
      <c r="S170" s="88">
        <v>1868224.64</v>
      </c>
      <c r="T170" s="88">
        <v>14333.2</v>
      </c>
      <c r="U170" s="84">
        <v>1</v>
      </c>
      <c r="V170" s="85">
        <v>25782673.399999999</v>
      </c>
      <c r="W170" s="85">
        <v>25782673.399999999</v>
      </c>
    </row>
    <row r="171" spans="1:23" ht="108.75" x14ac:dyDescent="0.25">
      <c r="A171" s="109" t="s">
        <v>361</v>
      </c>
      <c r="B171" s="85">
        <v>0</v>
      </c>
      <c r="C171" s="85">
        <v>0</v>
      </c>
      <c r="D171" s="84">
        <v>0</v>
      </c>
      <c r="E171" s="85">
        <v>0</v>
      </c>
      <c r="F171" s="85">
        <v>0</v>
      </c>
      <c r="G171" s="84">
        <v>0</v>
      </c>
      <c r="H171" s="85">
        <v>0</v>
      </c>
      <c r="I171" s="85">
        <v>0</v>
      </c>
      <c r="J171" s="84">
        <f t="shared" si="2"/>
        <v>0</v>
      </c>
      <c r="K171" s="85">
        <f t="shared" si="2"/>
        <v>0</v>
      </c>
      <c r="L171" s="85">
        <f t="shared" si="2"/>
        <v>0</v>
      </c>
      <c r="M171" s="84">
        <v>0</v>
      </c>
      <c r="N171" s="85">
        <v>0</v>
      </c>
      <c r="O171" s="85">
        <v>0</v>
      </c>
      <c r="P171" s="86"/>
      <c r="Q171" s="85">
        <v>0</v>
      </c>
      <c r="R171" s="85">
        <v>0</v>
      </c>
      <c r="S171" s="85">
        <v>0</v>
      </c>
      <c r="T171" s="85">
        <v>0</v>
      </c>
      <c r="U171" s="84">
        <v>0</v>
      </c>
      <c r="V171" s="85">
        <v>0</v>
      </c>
      <c r="W171" s="85">
        <v>0</v>
      </c>
    </row>
    <row r="172" spans="1:23" x14ac:dyDescent="0.25">
      <c r="A172" s="109" t="s">
        <v>362</v>
      </c>
      <c r="B172" s="85">
        <f t="shared" ref="B172:W172" si="3">SUM(B4:B171)</f>
        <v>15649908640.049995</v>
      </c>
      <c r="C172" s="85">
        <f t="shared" si="3"/>
        <v>10485960654.479996</v>
      </c>
      <c r="D172" s="84">
        <f t="shared" si="3"/>
        <v>385</v>
      </c>
      <c r="E172" s="85">
        <f t="shared" si="3"/>
        <v>8297901163.2000008</v>
      </c>
      <c r="F172" s="85">
        <f t="shared" si="3"/>
        <v>5506383901.8900013</v>
      </c>
      <c r="G172" s="84">
        <f t="shared" si="3"/>
        <v>76</v>
      </c>
      <c r="H172" s="85">
        <f t="shared" si="3"/>
        <v>103253885.33</v>
      </c>
      <c r="I172" s="85">
        <f t="shared" si="3"/>
        <v>40471941.009999998</v>
      </c>
      <c r="J172" s="84">
        <f t="shared" si="3"/>
        <v>461</v>
      </c>
      <c r="K172" s="85">
        <f t="shared" si="3"/>
        <v>8394448165.5700026</v>
      </c>
      <c r="L172" s="85">
        <f t="shared" si="3"/>
        <v>5539496543.8300018</v>
      </c>
      <c r="M172" s="84">
        <f t="shared" si="3"/>
        <v>191</v>
      </c>
      <c r="N172" s="85">
        <f t="shared" si="3"/>
        <v>242856240.41</v>
      </c>
      <c r="O172" s="85">
        <f t="shared" si="3"/>
        <v>112917616.36999999</v>
      </c>
      <c r="P172" s="85">
        <f t="shared" si="3"/>
        <v>16073</v>
      </c>
      <c r="Q172" s="85">
        <f t="shared" si="3"/>
        <v>1688099806.0999999</v>
      </c>
      <c r="R172" s="85">
        <f t="shared" si="3"/>
        <v>479138364.5799998</v>
      </c>
      <c r="S172" s="85">
        <f t="shared" si="3"/>
        <v>1233603883.8800006</v>
      </c>
      <c r="T172" s="85">
        <f t="shared" si="3"/>
        <v>75830823.390000001</v>
      </c>
      <c r="U172" s="84">
        <f t="shared" si="3"/>
        <v>208</v>
      </c>
      <c r="V172" s="85">
        <f t="shared" si="3"/>
        <v>4535338925.8799992</v>
      </c>
      <c r="W172" s="85">
        <f t="shared" si="3"/>
        <v>4500505907.8799992</v>
      </c>
    </row>
    <row r="173" spans="1:23" x14ac:dyDescent="0.25">
      <c r="A173" s="179"/>
      <c r="B173" s="90"/>
      <c r="C173" s="90"/>
      <c r="D173" s="139"/>
      <c r="E173" s="90"/>
      <c r="F173" s="90"/>
      <c r="G173" s="139"/>
      <c r="H173" s="90"/>
      <c r="I173" s="90"/>
      <c r="J173" s="139"/>
      <c r="K173" s="90"/>
      <c r="L173" s="90"/>
      <c r="M173" s="139"/>
      <c r="N173" s="90"/>
      <c r="O173" s="90"/>
      <c r="P173" s="180"/>
      <c r="Q173" s="90"/>
      <c r="R173" s="90"/>
      <c r="S173" s="90"/>
      <c r="T173" s="90"/>
      <c r="U173" s="139"/>
      <c r="V173" s="90"/>
      <c r="W173" s="90"/>
    </row>
    <row r="174" spans="1:23" x14ac:dyDescent="0.25">
      <c r="A174" s="181"/>
      <c r="B174" s="90"/>
      <c r="C174" s="90"/>
      <c r="D174" s="139"/>
      <c r="E174" s="90">
        <f>E172/1000</f>
        <v>8297901.1632000003</v>
      </c>
      <c r="F174" s="90">
        <f>F172/1000</f>
        <v>5506383.9018900013</v>
      </c>
      <c r="G174" s="139"/>
      <c r="H174" s="90">
        <f>H172/1000</f>
        <v>103253.88533</v>
      </c>
      <c r="I174" s="90">
        <f>I172/1000</f>
        <v>40471.941009999995</v>
      </c>
      <c r="J174" s="139"/>
      <c r="K174" s="90">
        <f>K172/1000</f>
        <v>8394448.165570002</v>
      </c>
      <c r="L174" s="90">
        <f>L172/1000</f>
        <v>5539496.5438300017</v>
      </c>
      <c r="M174" s="139"/>
      <c r="N174" s="90">
        <f>N172/1000</f>
        <v>242856.24041</v>
      </c>
      <c r="O174" s="90">
        <f>O172/1000</f>
        <v>112917.61636999999</v>
      </c>
      <c r="P174" s="180"/>
      <c r="Q174" s="90">
        <f>Q172/1000</f>
        <v>1688099.8060999999</v>
      </c>
      <c r="R174" s="90">
        <f>R172/1000</f>
        <v>479138.36457999982</v>
      </c>
      <c r="S174" s="90"/>
      <c r="T174" s="90"/>
      <c r="U174" s="139"/>
      <c r="V174" s="90">
        <f>V172/1000</f>
        <v>4535338.9258799991</v>
      </c>
      <c r="W174" s="90"/>
    </row>
  </sheetData>
  <protectedRanges>
    <protectedRange sqref="B161 R122:T122 F74 V80:W80 F165 F168 R82:T82 R61 T61 F135 V151:W151 R74:T74 B66:C66 E66:F66 Q66:T66 W66 Q90:W90 E166:F166 Q166:W166 E73:F73 B73:C74 Q73:U73 H167:I167 U92 H110:I110 N7:N8 W7 Q80:T81 B89:C90 Q89:T89 K50:L50 N53:O53 Q53:T53 Q60:T60 B168:C169 E169:F169 V169:W169 Q167:T169 I169 H4:I4 F4 V4:V5 B70:C71 E70:F71 Q70:T71 B68:C68 E68:F68 Q68:T68 E76:F78 Q76:T78 B76:C78 I101 B80:C85 E80:F85 H137:I137 B42:C43 Q42:T43 H113:I113 B56:C58 Q55:T58 H103:I103 Q120:T120 B99:C99 H100:I100 H16:I16 Q49:T50 N127:O127 V49:W49 E49:F50 V127:W127 B39:C39 Q39:T39 V24:W24 H8:I8 S8:T8 N23 E10:F11 V11:W11 N25:O25 Q9:T11 V26:W27 S12 N34:O34 H27:I28 N28:O28 W28 N36:O37 V36:W37 B34:C37 E34:F37 H37:I37 Q34:T37 H31:I31 N32:O32 H19:I20 N19:O20 Q30:T32 B30:C32 E31:F32 W5 B49:C50 I50 E53:F58 H54:I57 V54:W54 B53:C54 B60:C64 E60:F64 Q62:T64 E87:F87 H86:I86 Q83:T87 B87:C87 V87:W87 B92:C93 E89:F93 Q91:T93 B96:C97 E96:F97 Q96:T97 V97:W97 B100 B101:C107 E99:F107 Q99:T118 V104:W104 B109:C120 E109:F120 Q119:W119 E122:F128 Q123:T128 B123:C128 E130:F134 W132 V141:W141 B146:C147 E146:F147 Q146:T147 W146 B149:C155 E149:F155 Q149:T155 E158:F160 Q158:T160 B158:C160 B164:C166 E164:F164 Q164:T165 E5:F8 N6:O6 Q4:T7 V19:W22 B4:C10 B12:C28 E13:F28 Q13:T28 Q130:T143 E136:F142 B130:C143" name="Диапазон1"/>
    <protectedRange sqref="C161" name="Диапазон1_1"/>
    <protectedRange sqref="F161" name="Диапазон1_2"/>
    <protectedRange sqref="R161" name="Диапазон1_3"/>
    <protectedRange sqref="S161" name="Диапазон1_4"/>
    <protectedRange sqref="V161" name="Диапазон1_5"/>
    <protectedRange sqref="W161" name="Диапазон1_6"/>
    <protectedRange sqref="E95" name="Диапазон1_7"/>
    <protectedRange sqref="T95" name="Диапазон1_10"/>
    <protectedRange sqref="W95" name="Диапазон1_11"/>
    <protectedRange sqref="B95" name="Диапазон1_12"/>
    <protectedRange sqref="B75" name="Диапазон1_14"/>
    <protectedRange sqref="C75" name="Диапазон1_15"/>
    <protectedRange sqref="E75" name="Диапазон1_16"/>
    <protectedRange sqref="F75" name="Диапазон1_17"/>
    <protectedRange sqref="R75" name="Диапазон1_20"/>
    <protectedRange sqref="Q75" name="Диапазон1_21"/>
    <protectedRange sqref="S75" name="Диапазон1_23"/>
    <protectedRange sqref="T75" name="Диапазон1_24"/>
    <protectedRange sqref="F95" name="Диапазон1_26"/>
    <protectedRange sqref="C95" name="Диапазон1_27"/>
    <protectedRange sqref="Q95" name="Диапазон1_28"/>
    <protectedRange sqref="R95" name="Диапазон1_29"/>
    <protectedRange sqref="S95" name="Диапазон1_30"/>
    <protectedRange sqref="B98" name="Диапазон1_31"/>
    <protectedRange sqref="C98" name="Диапазон1_32"/>
    <protectedRange sqref="F98" name="Диапазон1_33"/>
    <protectedRange sqref="Q98" name="Диапазон1_34"/>
    <protectedRange sqref="R98" name="Диапазон1_35"/>
    <protectedRange sqref="S98" name="Диапазон1_36"/>
    <protectedRange sqref="T98" name="Диапазон1_37"/>
    <protectedRange sqref="B170" name="Диапазон1_40"/>
    <protectedRange sqref="C170" name="Диапазон1_41"/>
    <protectedRange sqref="E170" name="Диапазон1_42"/>
    <protectedRange sqref="F170" name="Диапазон1_43"/>
    <protectedRange sqref="Q170" name="Диапазон1_44"/>
    <protectedRange sqref="R170" name="Диапазон1_45"/>
    <protectedRange sqref="S170" name="Диапазон1_46"/>
    <protectedRange sqref="T170" name="Диапазон1_47"/>
    <protectedRange sqref="F145" name="Диапазон1_49"/>
    <protectedRange sqref="B145" name="Диапазон1_50"/>
    <protectedRange sqref="C145" name="Диапазон1_51"/>
    <protectedRange sqref="Q145" name="Диапазон1_52"/>
    <protectedRange sqref="R145" name="Диапазон1_53"/>
    <protectedRange sqref="S145" name="Диапазон1_54"/>
    <protectedRange sqref="T145" name="Диапазон1_55"/>
    <protectedRange sqref="B162" name="Диапазон1_8"/>
    <protectedRange sqref="C162" name="Диапазон1_9"/>
    <protectedRange sqref="F162" name="Диапазон1_13"/>
    <protectedRange sqref="R162" name="Диапазон1_18"/>
    <protectedRange sqref="T162" name="Диапазон1_19"/>
    <protectedRange sqref="S162" name="Диапазон1_22"/>
    <protectedRange sqref="C65" name="Диапазон1_58"/>
    <protectedRange sqref="B65" name="Диапазон1_59"/>
    <protectedRange sqref="F65" name="Диапазон1_60"/>
    <protectedRange sqref="R65" name="Диапазон1_61"/>
    <protectedRange sqref="S65" name="Диапазон1_63"/>
    <protectedRange sqref="T65" name="Диапазон1_64"/>
    <protectedRange sqref="B59" name="Диапазон1_65"/>
    <protectedRange sqref="C59" name="Диапазон1_66"/>
    <protectedRange sqref="F59" name="Диапазон1_67"/>
    <protectedRange sqref="Q59" name="Диапазон1_68"/>
    <protectedRange sqref="R59" name="Диапазон1_69"/>
    <protectedRange sqref="S59" name="Диапазон1_70"/>
    <protectedRange sqref="T59" name="Диапазон1_71"/>
    <protectedRange sqref="B156" name="Диапазон1_72"/>
    <protectedRange sqref="C156" name="Диапазон1_73"/>
    <protectedRange sqref="F156" name="Диапазон1_74"/>
    <protectedRange sqref="R156" name="Диапазон1_75"/>
    <protectedRange sqref="T156" name="Диапазон1_76"/>
    <protectedRange sqref="S156" name="Диапазон1_77"/>
    <protectedRange sqref="C163" name="Диапазон1_78"/>
    <protectedRange sqref="B163" name="Диапазон1_79"/>
    <protectedRange sqref="F163" name="Диапазон1_80"/>
    <protectedRange sqref="Q163" name="Диапазон1_81"/>
    <protectedRange sqref="R163" name="Диапазон1_82"/>
    <protectedRange sqref="S163" name="Диапазон1_83"/>
    <protectedRange sqref="T163" name="Диапазон1_84"/>
    <protectedRange sqref="B122" name="Диапазон1_98"/>
    <protectedRange sqref="C122" name="Диапазон1_99"/>
    <protectedRange sqref="U63" name="Диапазон1_86"/>
    <protectedRange sqref="B88:C88" name="Диапазон1_87"/>
    <protectedRange sqref="E88:F88" name="Диапазон1_88"/>
    <protectedRange sqref="Q88:T88" name="Диапазон1_89"/>
    <protectedRange sqref="B167:C167" name="Диапазон1_90"/>
    <protectedRange sqref="E167:F167" name="Диапазон1_91"/>
    <protectedRange sqref="B72:C72" name="Диапазон1_1_1"/>
    <protectedRange sqref="E72:F72" name="Диапазон1_1_2"/>
    <protectedRange sqref="Q72:T72" name="Диапазон1_1_3"/>
    <protectedRange sqref="B69:C69" name="Диапазон1_25"/>
    <protectedRange sqref="E69:F69" name="Диапазон1_38"/>
    <protectedRange sqref="Q69:T69" name="Диапазон1_39"/>
    <protectedRange sqref="B157:C157" name="Диапазон1_48"/>
    <protectedRange sqref="E157:F157" name="Диапазон1_56"/>
    <protectedRange sqref="Q157:T157" name="Диапазон1_57"/>
    <protectedRange sqref="B91:C91" name="Диапазон1_93"/>
    <protectedRange sqref="I169" name="Диапазон1_1_4"/>
    <protectedRange sqref="Q54:T54" name="Диапазон1_92"/>
    <protectedRange sqref="B108:C108" name="Диапазон1_94"/>
    <protectedRange sqref="E108:F108" name="Диапазон1_95"/>
    <protectedRange sqref="H108:I108" name="Диапазон1_96"/>
    <protectedRange sqref="Q8:R8" name="Диапазон2_6"/>
    <protectedRange sqref="B11:C11" name="Диапазон1_97"/>
    <protectedRange sqref="B67:C67" name="Диапазон2_7"/>
    <protectedRange sqref="E67" name="Диапазон2_8"/>
    <protectedRange sqref="Q67:T67" name="Диапазон2_9"/>
    <protectedRange sqref="V67:W67" name="Диапазон2_10"/>
    <protectedRange sqref="F67" name="Диапазон2_11"/>
    <protectedRange sqref="B86:C86" name="Диапазон1_62"/>
    <protectedRange sqref="E86:F86" name="Диапазон1_85"/>
  </protectedRanges>
  <mergeCells count="10">
    <mergeCell ref="M2:O2"/>
    <mergeCell ref="P2:R2"/>
    <mergeCell ref="S2:T2"/>
    <mergeCell ref="U2:W2"/>
    <mergeCell ref="A2:A3"/>
    <mergeCell ref="B2:B3"/>
    <mergeCell ref="C2:C3"/>
    <mergeCell ref="D2:F2"/>
    <mergeCell ref="G2:I2"/>
    <mergeCell ref="J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workbookViewId="0"/>
  </sheetViews>
  <sheetFormatPr defaultRowHeight="15" x14ac:dyDescent="0.25"/>
  <cols>
    <col min="1" max="1" width="15.85546875" customWidth="1"/>
    <col min="2" max="2" width="14.7109375" customWidth="1"/>
    <col min="3" max="3" width="12.85546875" customWidth="1"/>
    <col min="5" max="5" width="12.7109375" customWidth="1"/>
    <col min="6" max="6" width="12.140625" customWidth="1"/>
    <col min="8" max="8" width="13.5703125" customWidth="1"/>
    <col min="9" max="9" width="14.28515625" customWidth="1"/>
    <col min="11" max="11" width="14.85546875" customWidth="1"/>
    <col min="12" max="12" width="15.28515625" customWidth="1"/>
    <col min="14" max="14" width="12.5703125" customWidth="1"/>
    <col min="15" max="15" width="11.85546875" customWidth="1"/>
    <col min="17" max="17" width="13" customWidth="1"/>
    <col min="18" max="18" width="13.42578125" customWidth="1"/>
    <col min="19" max="19" width="12.85546875" customWidth="1"/>
  </cols>
  <sheetData>
    <row r="1" spans="1:20" x14ac:dyDescent="0.25">
      <c r="A1" s="230" t="s">
        <v>425</v>
      </c>
    </row>
    <row r="2" spans="1:20" x14ac:dyDescent="0.25">
      <c r="A2" s="182" t="s">
        <v>158</v>
      </c>
      <c r="B2" s="183" t="s">
        <v>159</v>
      </c>
      <c r="C2" s="183" t="s">
        <v>160</v>
      </c>
      <c r="D2" s="183" t="s">
        <v>161</v>
      </c>
      <c r="E2" s="183"/>
      <c r="F2" s="183"/>
      <c r="G2" s="183" t="s">
        <v>162</v>
      </c>
      <c r="H2" s="183"/>
      <c r="I2" s="183"/>
      <c r="J2" s="183" t="s">
        <v>163</v>
      </c>
      <c r="K2" s="183"/>
      <c r="L2" s="183"/>
      <c r="M2" s="183" t="s">
        <v>164</v>
      </c>
      <c r="N2" s="183"/>
      <c r="O2" s="183"/>
      <c r="P2" s="183" t="s">
        <v>165</v>
      </c>
      <c r="Q2" s="183"/>
      <c r="R2" s="183"/>
      <c r="S2" s="183" t="s">
        <v>166</v>
      </c>
      <c r="T2" s="183"/>
    </row>
    <row r="3" spans="1:20" ht="48" x14ac:dyDescent="0.25">
      <c r="A3" s="182"/>
      <c r="B3" s="183"/>
      <c r="C3" s="183"/>
      <c r="D3" s="184" t="s">
        <v>168</v>
      </c>
      <c r="E3" s="184" t="s">
        <v>159</v>
      </c>
      <c r="F3" s="184" t="s">
        <v>160</v>
      </c>
      <c r="G3" s="184" t="s">
        <v>168</v>
      </c>
      <c r="H3" s="184" t="s">
        <v>159</v>
      </c>
      <c r="I3" s="184" t="s">
        <v>160</v>
      </c>
      <c r="J3" s="185" t="s">
        <v>168</v>
      </c>
      <c r="K3" s="184" t="s">
        <v>159</v>
      </c>
      <c r="L3" s="184" t="s">
        <v>160</v>
      </c>
      <c r="M3" s="185" t="s">
        <v>168</v>
      </c>
      <c r="N3" s="184" t="s">
        <v>159</v>
      </c>
      <c r="O3" s="184" t="s">
        <v>160</v>
      </c>
      <c r="P3" s="185" t="s">
        <v>168</v>
      </c>
      <c r="Q3" s="184" t="s">
        <v>159</v>
      </c>
      <c r="R3" s="184" t="s">
        <v>160</v>
      </c>
      <c r="S3" s="184" t="s">
        <v>159</v>
      </c>
      <c r="T3" s="184" t="s">
        <v>160</v>
      </c>
    </row>
    <row r="4" spans="1:20" ht="36.75" x14ac:dyDescent="0.25">
      <c r="A4" s="109" t="s">
        <v>363</v>
      </c>
      <c r="B4" s="110">
        <v>498901632.19</v>
      </c>
      <c r="C4" s="110">
        <v>141714486.28999999</v>
      </c>
      <c r="D4" s="186">
        <v>98</v>
      </c>
      <c r="E4" s="89">
        <v>138128117.21000001</v>
      </c>
      <c r="F4" s="89">
        <v>86758535.25</v>
      </c>
      <c r="G4" s="186">
        <v>157</v>
      </c>
      <c r="H4" s="88">
        <v>122798767</v>
      </c>
      <c r="I4" s="88">
        <v>33937426.079999998</v>
      </c>
      <c r="J4" s="187">
        <f>D4+G4</f>
        <v>255</v>
      </c>
      <c r="K4" s="186">
        <f>E4+H4</f>
        <v>260926884.21000001</v>
      </c>
      <c r="L4" s="186">
        <f>F4+I4</f>
        <v>120695961.33</v>
      </c>
      <c r="M4" s="187">
        <v>77</v>
      </c>
      <c r="N4" s="88">
        <v>37262709.5</v>
      </c>
      <c r="O4" s="88">
        <v>1608608.62</v>
      </c>
      <c r="P4" s="187">
        <v>392</v>
      </c>
      <c r="Q4" s="88">
        <v>178568912.19</v>
      </c>
      <c r="R4" s="88">
        <v>19095739.77</v>
      </c>
      <c r="S4" s="88">
        <v>22143126.289999999</v>
      </c>
      <c r="T4" s="88">
        <v>314176.57</v>
      </c>
    </row>
    <row r="5" spans="1:20" ht="48.75" x14ac:dyDescent="0.25">
      <c r="A5" s="109" t="s">
        <v>364</v>
      </c>
      <c r="B5" s="112">
        <v>37822141.210000001</v>
      </c>
      <c r="C5" s="112">
        <v>28575454.449999999</v>
      </c>
      <c r="D5" s="186">
        <v>0</v>
      </c>
      <c r="E5" s="186">
        <v>0</v>
      </c>
      <c r="F5" s="186">
        <v>0</v>
      </c>
      <c r="G5" s="186">
        <v>8</v>
      </c>
      <c r="H5" s="112">
        <v>31471391.370000001</v>
      </c>
      <c r="I5" s="112">
        <v>25162725.010000002</v>
      </c>
      <c r="J5" s="187">
        <f t="shared" ref="J5:L15" si="0">D5+G5</f>
        <v>8</v>
      </c>
      <c r="K5" s="186">
        <f t="shared" si="0"/>
        <v>31471391.370000001</v>
      </c>
      <c r="L5" s="186">
        <f t="shared" si="0"/>
        <v>25162725.010000002</v>
      </c>
      <c r="M5" s="187">
        <v>0</v>
      </c>
      <c r="N5" s="186">
        <v>0</v>
      </c>
      <c r="O5" s="186">
        <v>0</v>
      </c>
      <c r="P5" s="187">
        <v>18</v>
      </c>
      <c r="Q5" s="112">
        <v>5843539.5800000001</v>
      </c>
      <c r="R5" s="112">
        <v>3145815.55</v>
      </c>
      <c r="S5" s="112">
        <v>507210.26</v>
      </c>
      <c r="T5" s="112">
        <f>S5-240296.37</f>
        <v>266913.89</v>
      </c>
    </row>
    <row r="6" spans="1:20" ht="72.75" x14ac:dyDescent="0.25">
      <c r="A6" s="109" t="s">
        <v>365</v>
      </c>
      <c r="B6" s="110">
        <v>68124423.870000005</v>
      </c>
      <c r="C6" s="110">
        <v>48471557.890000001</v>
      </c>
      <c r="D6" s="186">
        <v>18</v>
      </c>
      <c r="E6" s="88">
        <v>39216348.630000003</v>
      </c>
      <c r="F6" s="88">
        <v>33242643.539999999</v>
      </c>
      <c r="G6" s="186">
        <v>0</v>
      </c>
      <c r="H6" s="186">
        <v>0</v>
      </c>
      <c r="I6" s="186">
        <v>0</v>
      </c>
      <c r="J6" s="187">
        <f t="shared" si="0"/>
        <v>18</v>
      </c>
      <c r="K6" s="186">
        <f t="shared" si="0"/>
        <v>39216348.630000003</v>
      </c>
      <c r="L6" s="186">
        <f t="shared" si="0"/>
        <v>33242643.539999999</v>
      </c>
      <c r="M6" s="187">
        <v>8</v>
      </c>
      <c r="N6" s="88">
        <v>11638594.33</v>
      </c>
      <c r="O6" s="88">
        <v>1931739.87</v>
      </c>
      <c r="P6" s="187">
        <v>44</v>
      </c>
      <c r="Q6" s="88">
        <v>15872944.77</v>
      </c>
      <c r="R6" s="88">
        <v>13138938.32</v>
      </c>
      <c r="S6" s="88">
        <v>1396536.14</v>
      </c>
      <c r="T6" s="88">
        <v>158236.16</v>
      </c>
    </row>
    <row r="7" spans="1:20" ht="60.75" x14ac:dyDescent="0.25">
      <c r="A7" s="109" t="s">
        <v>366</v>
      </c>
      <c r="B7" s="188">
        <v>489917028.44999999</v>
      </c>
      <c r="C7" s="188">
        <v>203963431.21000001</v>
      </c>
      <c r="D7" s="186">
        <v>16</v>
      </c>
      <c r="E7" s="189">
        <v>15846464.49</v>
      </c>
      <c r="F7" s="189">
        <v>8518674.9499999993</v>
      </c>
      <c r="G7" s="186">
        <v>15</v>
      </c>
      <c r="H7" s="189">
        <v>3870087.21</v>
      </c>
      <c r="I7" s="189">
        <v>2694445.4</v>
      </c>
      <c r="J7" s="187">
        <f t="shared" si="0"/>
        <v>31</v>
      </c>
      <c r="K7" s="186">
        <f t="shared" si="0"/>
        <v>19716551.699999999</v>
      </c>
      <c r="L7" s="186">
        <f t="shared" si="0"/>
        <v>11213120.35</v>
      </c>
      <c r="M7" s="187">
        <v>183</v>
      </c>
      <c r="N7" s="189">
        <v>415617562.51999998</v>
      </c>
      <c r="O7" s="189">
        <v>168791979.28</v>
      </c>
      <c r="P7" s="187">
        <v>155</v>
      </c>
      <c r="Q7" s="189">
        <v>47925477.060000002</v>
      </c>
      <c r="R7" s="189">
        <v>23805666.789999999</v>
      </c>
      <c r="S7" s="189">
        <v>6657437.1699999999</v>
      </c>
      <c r="T7" s="189">
        <v>152664.79</v>
      </c>
    </row>
    <row r="8" spans="1:20" ht="36.75" x14ac:dyDescent="0.25">
      <c r="A8" s="109" t="s">
        <v>367</v>
      </c>
      <c r="B8" s="110">
        <v>107477481.5</v>
      </c>
      <c r="C8" s="110">
        <v>64795322.68</v>
      </c>
      <c r="D8" s="186">
        <v>13</v>
      </c>
      <c r="E8" s="88">
        <v>86762341.769999996</v>
      </c>
      <c r="F8" s="88">
        <v>63697343.289999999</v>
      </c>
      <c r="G8" s="186">
        <v>0</v>
      </c>
      <c r="H8" s="186">
        <v>0</v>
      </c>
      <c r="I8" s="186">
        <v>0</v>
      </c>
      <c r="J8" s="187">
        <f t="shared" si="0"/>
        <v>13</v>
      </c>
      <c r="K8" s="186">
        <f t="shared" si="0"/>
        <v>86762341.769999996</v>
      </c>
      <c r="L8" s="186">
        <f t="shared" si="0"/>
        <v>63697343.289999999</v>
      </c>
      <c r="M8" s="187">
        <v>2</v>
      </c>
      <c r="N8" s="88">
        <v>2020120.34</v>
      </c>
      <c r="O8" s="88">
        <v>520101.35</v>
      </c>
      <c r="P8" s="187">
        <v>96</v>
      </c>
      <c r="Q8" s="88">
        <v>14241445.07</v>
      </c>
      <c r="R8" s="88">
        <v>547662.07999999996</v>
      </c>
      <c r="S8" s="88">
        <v>4453574.32</v>
      </c>
      <c r="T8" s="88">
        <v>30215.96</v>
      </c>
    </row>
    <row r="9" spans="1:20" ht="48.75" x14ac:dyDescent="0.25">
      <c r="A9" s="109" t="s">
        <v>368</v>
      </c>
      <c r="B9" s="83">
        <v>27426949.02</v>
      </c>
      <c r="C9" s="83">
        <v>17333115.27</v>
      </c>
      <c r="D9" s="186">
        <v>13</v>
      </c>
      <c r="E9" s="88">
        <v>12403271.890000001</v>
      </c>
      <c r="F9" s="88">
        <v>9137161.8900000006</v>
      </c>
      <c r="G9" s="186">
        <v>4</v>
      </c>
      <c r="H9" s="88">
        <v>868306.39</v>
      </c>
      <c r="I9" s="88">
        <v>295734.59000000003</v>
      </c>
      <c r="J9" s="187">
        <f t="shared" si="0"/>
        <v>17</v>
      </c>
      <c r="K9" s="186">
        <f t="shared" si="0"/>
        <v>13271578.280000001</v>
      </c>
      <c r="L9" s="186">
        <f t="shared" si="0"/>
        <v>9432896.4800000004</v>
      </c>
      <c r="M9" s="187">
        <v>2</v>
      </c>
      <c r="N9" s="88">
        <v>1238800</v>
      </c>
      <c r="O9" s="88">
        <v>53111.95</v>
      </c>
      <c r="P9" s="187">
        <v>35</v>
      </c>
      <c r="Q9" s="88">
        <v>12127441.99</v>
      </c>
      <c r="R9" s="88">
        <v>7802106.8399999999</v>
      </c>
      <c r="S9" s="88">
        <v>789128.75</v>
      </c>
      <c r="T9" s="88">
        <v>45000</v>
      </c>
    </row>
    <row r="10" spans="1:20" ht="36.75" x14ac:dyDescent="0.25">
      <c r="A10" s="109" t="s">
        <v>369</v>
      </c>
      <c r="B10" s="83">
        <v>366877036.56999999</v>
      </c>
      <c r="C10" s="83">
        <v>172752324.03</v>
      </c>
      <c r="D10" s="186">
        <v>5</v>
      </c>
      <c r="E10" s="88">
        <v>1990167.53</v>
      </c>
      <c r="F10" s="88">
        <v>559942.26</v>
      </c>
      <c r="G10" s="186">
        <v>336</v>
      </c>
      <c r="H10" s="88">
        <v>292874243.55000001</v>
      </c>
      <c r="I10" s="88">
        <v>130167322.52</v>
      </c>
      <c r="J10" s="187">
        <f t="shared" si="0"/>
        <v>341</v>
      </c>
      <c r="K10" s="186">
        <f t="shared" si="0"/>
        <v>294864411.07999998</v>
      </c>
      <c r="L10" s="186">
        <f t="shared" si="0"/>
        <v>130727264.78</v>
      </c>
      <c r="M10" s="187">
        <v>10</v>
      </c>
      <c r="N10" s="88">
        <v>6928829.4100000001</v>
      </c>
      <c r="O10" s="88">
        <v>967.22</v>
      </c>
      <c r="P10" s="187">
        <v>38</v>
      </c>
      <c r="Q10" s="88">
        <v>64251742.659999996</v>
      </c>
      <c r="R10" s="88">
        <v>41915313.829999998</v>
      </c>
      <c r="S10" s="88">
        <v>832053.42</v>
      </c>
      <c r="T10" s="88">
        <v>108778.2</v>
      </c>
    </row>
    <row r="11" spans="1:20" ht="60.75" x14ac:dyDescent="0.25">
      <c r="A11" s="109" t="s">
        <v>370</v>
      </c>
      <c r="B11" s="112">
        <v>85869902.049999997</v>
      </c>
      <c r="C11" s="112">
        <v>58380400.829999998</v>
      </c>
      <c r="D11" s="186">
        <v>2</v>
      </c>
      <c r="E11" s="90">
        <v>65737767.079999998</v>
      </c>
      <c r="F11" s="178">
        <v>53355532.259999998</v>
      </c>
      <c r="G11" s="186">
        <v>5</v>
      </c>
      <c r="H11" s="112">
        <v>3141078.19</v>
      </c>
      <c r="I11" s="112">
        <v>2747009.04</v>
      </c>
      <c r="J11" s="187">
        <f t="shared" si="0"/>
        <v>7</v>
      </c>
      <c r="K11" s="186">
        <f t="shared" si="0"/>
        <v>68878845.269999996</v>
      </c>
      <c r="L11" s="186">
        <f t="shared" si="0"/>
        <v>56102541.299999997</v>
      </c>
      <c r="M11" s="187">
        <v>1</v>
      </c>
      <c r="N11" s="112">
        <v>660000</v>
      </c>
      <c r="O11" s="112">
        <v>605000</v>
      </c>
      <c r="P11" s="187">
        <v>55</v>
      </c>
      <c r="Q11" s="112">
        <v>11821737.130000001</v>
      </c>
      <c r="R11" s="112">
        <v>1619985.42</v>
      </c>
      <c r="S11" s="112">
        <v>4509319.6500000004</v>
      </c>
      <c r="T11" s="112">
        <v>52874.11</v>
      </c>
    </row>
    <row r="12" spans="1:20" ht="36.75" x14ac:dyDescent="0.25">
      <c r="A12" s="109" t="s">
        <v>371</v>
      </c>
      <c r="B12" s="132">
        <v>8619862.4100000001</v>
      </c>
      <c r="C12" s="132">
        <v>0</v>
      </c>
      <c r="D12" s="186">
        <v>0</v>
      </c>
      <c r="E12" s="186">
        <v>0</v>
      </c>
      <c r="F12" s="186">
        <v>0</v>
      </c>
      <c r="G12" s="186">
        <v>1</v>
      </c>
      <c r="H12" s="186">
        <v>4311574</v>
      </c>
      <c r="I12" s="186">
        <v>0</v>
      </c>
      <c r="J12" s="187">
        <f t="shared" si="0"/>
        <v>1</v>
      </c>
      <c r="K12" s="186">
        <f t="shared" si="0"/>
        <v>4311574</v>
      </c>
      <c r="L12" s="186">
        <f t="shared" si="0"/>
        <v>0</v>
      </c>
      <c r="M12" s="187">
        <v>2</v>
      </c>
      <c r="N12" s="186">
        <v>4308288.41</v>
      </c>
      <c r="O12" s="186">
        <v>0</v>
      </c>
      <c r="P12" s="187">
        <v>0</v>
      </c>
      <c r="Q12" s="186">
        <v>0</v>
      </c>
      <c r="R12" s="186">
        <v>0</v>
      </c>
      <c r="S12" s="186">
        <v>0</v>
      </c>
      <c r="T12" s="186">
        <v>0</v>
      </c>
    </row>
    <row r="13" spans="1:20" ht="36.75" x14ac:dyDescent="0.25">
      <c r="A13" s="109" t="s">
        <v>372</v>
      </c>
      <c r="B13" s="88">
        <v>277377022.42000002</v>
      </c>
      <c r="C13" s="110">
        <v>83243648.489999995</v>
      </c>
      <c r="D13" s="186">
        <v>16</v>
      </c>
      <c r="E13" s="89">
        <v>38980915.780000001</v>
      </c>
      <c r="F13" s="89">
        <v>15589318.050000001</v>
      </c>
      <c r="G13" s="186">
        <v>24</v>
      </c>
      <c r="H13" s="88">
        <v>135424541.75</v>
      </c>
      <c r="I13" s="88">
        <v>64264914.280000001</v>
      </c>
      <c r="J13" s="187">
        <f t="shared" si="0"/>
        <v>40</v>
      </c>
      <c r="K13" s="186">
        <f t="shared" si="0"/>
        <v>174405457.53</v>
      </c>
      <c r="L13" s="186">
        <f t="shared" si="0"/>
        <v>79854232.329999998</v>
      </c>
      <c r="M13" s="187">
        <v>81</v>
      </c>
      <c r="N13" s="88">
        <v>89295244.140000001</v>
      </c>
      <c r="O13" s="88">
        <v>1450636.8</v>
      </c>
      <c r="P13" s="187">
        <v>76</v>
      </c>
      <c r="Q13" s="88">
        <v>10230711.35</v>
      </c>
      <c r="R13" s="88">
        <v>1786740.71</v>
      </c>
      <c r="S13" s="88">
        <v>3445609.4</v>
      </c>
      <c r="T13" s="88">
        <v>152038.65</v>
      </c>
    </row>
    <row r="14" spans="1:20" ht="36.75" x14ac:dyDescent="0.25">
      <c r="A14" s="109" t="s">
        <v>373</v>
      </c>
      <c r="B14" s="89">
        <v>7636291329.0900002</v>
      </c>
      <c r="C14" s="89">
        <v>2775724301.7800002</v>
      </c>
      <c r="D14" s="186">
        <v>188</v>
      </c>
      <c r="E14" s="102">
        <v>719538608.53999996</v>
      </c>
      <c r="F14" s="102">
        <v>496334799.63999999</v>
      </c>
      <c r="G14" s="186">
        <v>6944</v>
      </c>
      <c r="H14" s="88">
        <v>5925082806.2700005</v>
      </c>
      <c r="I14" s="88">
        <v>1957750866.55</v>
      </c>
      <c r="J14" s="187">
        <f t="shared" si="0"/>
        <v>7132</v>
      </c>
      <c r="K14" s="186">
        <f t="shared" si="0"/>
        <v>6644621414.8100004</v>
      </c>
      <c r="L14" s="186">
        <f t="shared" si="0"/>
        <v>2454085666.1900001</v>
      </c>
      <c r="M14" s="187">
        <v>80</v>
      </c>
      <c r="N14" s="88">
        <v>47831549.549999997</v>
      </c>
      <c r="O14" s="88">
        <v>12280082.699999999</v>
      </c>
      <c r="P14" s="187">
        <v>1313</v>
      </c>
      <c r="Q14" s="88">
        <v>912242586.58000004</v>
      </c>
      <c r="R14" s="88">
        <v>303739044.02999997</v>
      </c>
      <c r="S14" s="88">
        <v>31595778.149999999</v>
      </c>
      <c r="T14" s="88">
        <v>5619508.8600000003</v>
      </c>
    </row>
    <row r="15" spans="1:20" ht="36.75" x14ac:dyDescent="0.25">
      <c r="A15" s="109" t="s">
        <v>374</v>
      </c>
      <c r="B15" s="190">
        <v>5456862615.1999998</v>
      </c>
      <c r="C15" s="88">
        <v>2205967728.0300002</v>
      </c>
      <c r="D15" s="186">
        <v>490</v>
      </c>
      <c r="E15" s="102">
        <v>136712865.99000001</v>
      </c>
      <c r="F15" s="102">
        <v>79133553.709999993</v>
      </c>
      <c r="G15" s="186">
        <v>15</v>
      </c>
      <c r="H15" s="88">
        <v>690005700.69000006</v>
      </c>
      <c r="I15" s="88">
        <v>594636322.84000003</v>
      </c>
      <c r="J15" s="187">
        <f t="shared" si="0"/>
        <v>505</v>
      </c>
      <c r="K15" s="186">
        <f t="shared" si="0"/>
        <v>826718566.68000007</v>
      </c>
      <c r="L15" s="186">
        <f t="shared" si="0"/>
        <v>673769876.55000007</v>
      </c>
      <c r="M15" s="187">
        <v>63</v>
      </c>
      <c r="N15" s="88">
        <v>102950026.26000001</v>
      </c>
      <c r="O15" s="88">
        <v>45970849.469999999</v>
      </c>
      <c r="P15" s="187">
        <v>6986</v>
      </c>
      <c r="Q15" s="88">
        <v>4398839753.3699999</v>
      </c>
      <c r="R15" s="88">
        <v>1482282569.1499979</v>
      </c>
      <c r="S15" s="88">
        <v>128354268.89</v>
      </c>
      <c r="T15" s="88">
        <v>3944432.86</v>
      </c>
    </row>
    <row r="16" spans="1:20" ht="24.75" customHeight="1" x14ac:dyDescent="0.25">
      <c r="A16" s="125" t="s">
        <v>362</v>
      </c>
      <c r="B16" s="186">
        <f>SUM(B4:B15)</f>
        <v>15061567423.98</v>
      </c>
      <c r="C16" s="186">
        <f t="shared" ref="C16:T16" si="1">SUM(C4:C15)</f>
        <v>5800921770.9500008</v>
      </c>
      <c r="D16" s="186">
        <f t="shared" si="1"/>
        <v>859</v>
      </c>
      <c r="E16" s="186">
        <f t="shared" si="1"/>
        <v>1255316868.9100001</v>
      </c>
      <c r="F16" s="186">
        <f t="shared" si="1"/>
        <v>846327504.84000003</v>
      </c>
      <c r="G16" s="186">
        <f t="shared" si="1"/>
        <v>7509</v>
      </c>
      <c r="H16" s="186">
        <f t="shared" si="1"/>
        <v>7209848496.4200001</v>
      </c>
      <c r="I16" s="186">
        <f t="shared" si="1"/>
        <v>2811656766.3099999</v>
      </c>
      <c r="J16" s="186">
        <f t="shared" si="1"/>
        <v>8368</v>
      </c>
      <c r="K16" s="186">
        <f t="shared" si="1"/>
        <v>8465165365.3300009</v>
      </c>
      <c r="L16" s="186">
        <f t="shared" si="1"/>
        <v>3657984271.1500001</v>
      </c>
      <c r="M16" s="186">
        <f t="shared" si="1"/>
        <v>509</v>
      </c>
      <c r="N16" s="186">
        <f t="shared" si="1"/>
        <v>719751724.45999992</v>
      </c>
      <c r="O16" s="186">
        <f t="shared" si="1"/>
        <v>233213077.25999999</v>
      </c>
      <c r="P16" s="186">
        <f t="shared" si="1"/>
        <v>9208</v>
      </c>
      <c r="Q16" s="186">
        <f t="shared" si="1"/>
        <v>5671966291.75</v>
      </c>
      <c r="R16" s="186">
        <f t="shared" si="1"/>
        <v>1898879582.4899979</v>
      </c>
      <c r="S16" s="186">
        <f>SUM(S4:S15)</f>
        <v>204684042.44</v>
      </c>
      <c r="T16" s="186">
        <f t="shared" si="1"/>
        <v>10844840.050000001</v>
      </c>
    </row>
  </sheetData>
  <protectedRanges>
    <protectedRange sqref="E9:F9" name="Диапазон1_1"/>
    <protectedRange sqref="H9:I9" name="Диапазон1_2"/>
    <protectedRange sqref="N9:O9" name="Диапазон1_3"/>
    <protectedRange sqref="Q9:T9" name="Диапазон1_4"/>
    <protectedRange sqref="B9:C9" name="Диапазон1_5"/>
    <protectedRange sqref="B5:C5" name="Диапазон1"/>
    <protectedRange sqref="H5:I5" name="Диапазон1_6"/>
    <protectedRange sqref="Q5:T5" name="Диапазон1_7"/>
    <protectedRange sqref="B8:C8" name="Диапазон1_8"/>
    <protectedRange sqref="E8:F8" name="Диапазон1_10"/>
    <protectedRange sqref="N8:O8" name="Диапазон1_11"/>
    <protectedRange sqref="Q8:T8" name="Диапазон1_12"/>
    <protectedRange sqref="B15:C15" name="Диапазон1_16"/>
    <protectedRange sqref="E15:F15" name="Диапазон1_17"/>
    <protectedRange sqref="H15:I15" name="Диапазон1_18"/>
    <protectedRange sqref="N15:O15" name="Диапазон1_19"/>
    <protectedRange sqref="Q15:T15" name="Диапазон1_20"/>
    <protectedRange sqref="B6:C6" name="Диапазон1_21"/>
    <protectedRange sqref="E6:F6" name="Диапазон1_22"/>
    <protectedRange sqref="N6:O6" name="Диапазон1_23"/>
    <protectedRange sqref="Q6:T6" name="Диапазон1_24"/>
    <protectedRange sqref="H11:I11" name="Диапазон1_15"/>
    <protectedRange sqref="N11:O11" name="Диапазон1_25"/>
    <protectedRange sqref="Q11:T11" name="Диапазон1_26"/>
    <protectedRange sqref="B11:C11" name="Диапазон1_14"/>
    <protectedRange sqref="E11:F11" name="Диапазон1_29"/>
    <protectedRange sqref="B13:C13" name="Диапазон1_9"/>
    <protectedRange sqref="E13:F13" name="Диапазон1_13"/>
    <protectedRange sqref="H13:I13" name="Диапазон1_27"/>
    <protectedRange sqref="N13:O13" name="Диапазон1_28"/>
    <protectedRange sqref="Q13:T13" name="Диапазон1_30"/>
    <protectedRange sqref="B4:C4" name="Диапазон1_31"/>
    <protectedRange sqref="E4:F4" name="Диапазон1_32"/>
    <protectedRange sqref="H4:I4" name="Диапазон1_33"/>
    <protectedRange sqref="N4:O4" name="Диапазон1_34"/>
    <protectedRange sqref="Q4:T4" name="Диапазон1_35"/>
    <protectedRange sqref="E10:F10" name="Диапазон1_36"/>
    <protectedRange sqref="H10:I10" name="Диапазон1_37"/>
    <protectedRange sqref="N10:O10" name="Диапазон1_39"/>
    <protectedRange sqref="Q10:T10" name="Диапазон1_40"/>
    <protectedRange sqref="B10:C10" name="Диапазон1_41"/>
  </protectedRanges>
  <mergeCells count="9">
    <mergeCell ref="M2:O2"/>
    <mergeCell ref="P2:R2"/>
    <mergeCell ref="S2:T2"/>
    <mergeCell ref="A2:A3"/>
    <mergeCell ref="B2:B3"/>
    <mergeCell ref="C2:C3"/>
    <mergeCell ref="D2:F2"/>
    <mergeCell ref="G2:I2"/>
    <mergeCell ref="J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7"/>
  <sheetViews>
    <sheetView workbookViewId="0">
      <selection activeCell="B15" sqref="B15:B22"/>
    </sheetView>
  </sheetViews>
  <sheetFormatPr defaultRowHeight="15" x14ac:dyDescent="0.25"/>
  <cols>
    <col min="1" max="1" width="4.5703125" style="10" customWidth="1"/>
    <col min="2" max="2" width="37.140625" style="10" customWidth="1"/>
    <col min="3" max="3" width="31.28515625" style="17" customWidth="1"/>
    <col min="4" max="4" width="43.7109375" style="17" customWidth="1"/>
    <col min="5" max="5" width="10.28515625" style="10" customWidth="1"/>
    <col min="6" max="6" width="11" style="10" bestFit="1" customWidth="1"/>
    <col min="7" max="16384" width="9.140625" style="10"/>
  </cols>
  <sheetData>
    <row r="1" spans="1:5" ht="15.75" x14ac:dyDescent="0.25">
      <c r="A1" s="22" t="s">
        <v>87</v>
      </c>
      <c r="B1" s="21"/>
      <c r="C1" s="24"/>
      <c r="D1" s="21"/>
      <c r="E1" s="21"/>
    </row>
    <row r="2" spans="1:5" x14ac:dyDescent="0.25">
      <c r="A2" s="18"/>
      <c r="B2" s="18"/>
      <c r="C2" s="25"/>
      <c r="D2" s="18"/>
      <c r="E2" s="21"/>
    </row>
    <row r="3" spans="1:5" s="11" customFormat="1" ht="30" x14ac:dyDescent="0.25">
      <c r="A3" s="5" t="s">
        <v>0</v>
      </c>
      <c r="B3" s="5" t="s">
        <v>1</v>
      </c>
      <c r="C3" s="20" t="s">
        <v>2</v>
      </c>
      <c r="D3" s="5" t="s">
        <v>3</v>
      </c>
      <c r="E3" s="31" t="s">
        <v>4</v>
      </c>
    </row>
    <row r="4" spans="1:5" ht="15" customHeight="1" x14ac:dyDescent="0.25">
      <c r="A4" s="59">
        <v>1</v>
      </c>
      <c r="B4" s="49" t="s">
        <v>5</v>
      </c>
      <c r="C4" s="19" t="s">
        <v>6</v>
      </c>
      <c r="D4" s="4" t="s">
        <v>61</v>
      </c>
      <c r="E4" s="34">
        <v>166.3</v>
      </c>
    </row>
    <row r="5" spans="1:5" x14ac:dyDescent="0.25">
      <c r="A5" s="59"/>
      <c r="B5" s="49"/>
      <c r="C5" s="19" t="s">
        <v>7</v>
      </c>
      <c r="D5" s="4" t="s">
        <v>61</v>
      </c>
      <c r="E5" s="34">
        <v>205.2</v>
      </c>
    </row>
    <row r="6" spans="1:5" x14ac:dyDescent="0.25">
      <c r="A6" s="59"/>
      <c r="B6" s="49"/>
      <c r="C6" s="19" t="s">
        <v>8</v>
      </c>
      <c r="D6" s="4" t="s">
        <v>61</v>
      </c>
      <c r="E6" s="34">
        <v>601.79999999999995</v>
      </c>
    </row>
    <row r="7" spans="1:5" x14ac:dyDescent="0.25">
      <c r="A7" s="59">
        <v>2</v>
      </c>
      <c r="B7" s="49" t="s">
        <v>9</v>
      </c>
      <c r="C7" s="19" t="s">
        <v>7</v>
      </c>
      <c r="D7" s="4" t="s">
        <v>62</v>
      </c>
      <c r="E7" s="34">
        <v>472.8</v>
      </c>
    </row>
    <row r="8" spans="1:5" x14ac:dyDescent="0.25">
      <c r="A8" s="59"/>
      <c r="B8" s="49"/>
      <c r="C8" s="19" t="s">
        <v>7</v>
      </c>
      <c r="D8" s="4" t="s">
        <v>62</v>
      </c>
      <c r="E8" s="34">
        <v>206.2</v>
      </c>
    </row>
    <row r="9" spans="1:5" x14ac:dyDescent="0.25">
      <c r="A9" s="59"/>
      <c r="B9" s="49"/>
      <c r="C9" s="19" t="s">
        <v>7</v>
      </c>
      <c r="D9" s="4" t="s">
        <v>63</v>
      </c>
      <c r="E9" s="34">
        <v>235.1</v>
      </c>
    </row>
    <row r="10" spans="1:5" ht="30" x14ac:dyDescent="0.25">
      <c r="A10" s="9">
        <v>3</v>
      </c>
      <c r="B10" s="4" t="s">
        <v>10</v>
      </c>
      <c r="C10" s="19" t="s">
        <v>11</v>
      </c>
      <c r="D10" s="4" t="s">
        <v>64</v>
      </c>
      <c r="E10" s="34">
        <v>158.4</v>
      </c>
    </row>
    <row r="11" spans="1:5" x14ac:dyDescent="0.25">
      <c r="A11" s="9">
        <v>4</v>
      </c>
      <c r="B11" s="4" t="s">
        <v>12</v>
      </c>
      <c r="C11" s="19" t="s">
        <v>13</v>
      </c>
      <c r="D11" s="4" t="s">
        <v>65</v>
      </c>
      <c r="E11" s="35">
        <v>211.3</v>
      </c>
    </row>
    <row r="12" spans="1:5" x14ac:dyDescent="0.25">
      <c r="A12" s="9">
        <v>5</v>
      </c>
      <c r="B12" s="4" t="s">
        <v>12</v>
      </c>
      <c r="C12" s="19" t="s">
        <v>13</v>
      </c>
      <c r="D12" s="4" t="s">
        <v>66</v>
      </c>
      <c r="E12" s="35">
        <v>48.9</v>
      </c>
    </row>
    <row r="13" spans="1:5" ht="60" x14ac:dyDescent="0.25">
      <c r="A13" s="9">
        <v>6</v>
      </c>
      <c r="B13" s="4" t="s">
        <v>14</v>
      </c>
      <c r="C13" s="19" t="s">
        <v>13</v>
      </c>
      <c r="D13" s="4" t="s">
        <v>67</v>
      </c>
      <c r="E13" s="35">
        <v>628.79999999999995</v>
      </c>
    </row>
    <row r="14" spans="1:5" x14ac:dyDescent="0.25">
      <c r="A14" s="9">
        <v>7</v>
      </c>
      <c r="B14" s="4" t="s">
        <v>15</v>
      </c>
      <c r="C14" s="19" t="s">
        <v>13</v>
      </c>
      <c r="D14" s="4" t="s">
        <v>68</v>
      </c>
      <c r="E14" s="35">
        <v>61.5</v>
      </c>
    </row>
    <row r="15" spans="1:5" ht="15" customHeight="1" x14ac:dyDescent="0.25">
      <c r="A15" s="68">
        <v>8</v>
      </c>
      <c r="B15" s="47" t="s">
        <v>16</v>
      </c>
      <c r="C15" s="19" t="s">
        <v>13</v>
      </c>
      <c r="D15" s="4" t="s">
        <v>69</v>
      </c>
      <c r="E15" s="35">
        <v>72.8</v>
      </c>
    </row>
    <row r="16" spans="1:5" ht="15" customHeight="1" x14ac:dyDescent="0.25">
      <c r="A16" s="69"/>
      <c r="B16" s="47"/>
      <c r="C16" s="19" t="s">
        <v>13</v>
      </c>
      <c r="D16" s="4" t="s">
        <v>70</v>
      </c>
      <c r="E16" s="35">
        <v>40.200000000000003</v>
      </c>
    </row>
    <row r="17" spans="1:5" ht="15" customHeight="1" x14ac:dyDescent="0.25">
      <c r="A17" s="69"/>
      <c r="B17" s="47"/>
      <c r="C17" s="19" t="s">
        <v>13</v>
      </c>
      <c r="D17" s="4" t="s">
        <v>71</v>
      </c>
      <c r="E17" s="35">
        <v>62.2</v>
      </c>
    </row>
    <row r="18" spans="1:5" ht="15" customHeight="1" x14ac:dyDescent="0.25">
      <c r="A18" s="69"/>
      <c r="B18" s="47"/>
      <c r="C18" s="19" t="s">
        <v>13</v>
      </c>
      <c r="D18" s="4" t="s">
        <v>71</v>
      </c>
      <c r="E18" s="35">
        <v>55.6</v>
      </c>
    </row>
    <row r="19" spans="1:5" ht="15" customHeight="1" x14ac:dyDescent="0.25">
      <c r="A19" s="69"/>
      <c r="B19" s="47"/>
      <c r="C19" s="19" t="s">
        <v>13</v>
      </c>
      <c r="D19" s="4" t="s">
        <v>72</v>
      </c>
      <c r="E19" s="35">
        <v>116.1</v>
      </c>
    </row>
    <row r="20" spans="1:5" ht="15" customHeight="1" x14ac:dyDescent="0.25">
      <c r="A20" s="69"/>
      <c r="B20" s="47"/>
      <c r="C20" s="19" t="s">
        <v>13</v>
      </c>
      <c r="D20" s="4" t="s">
        <v>73</v>
      </c>
      <c r="E20" s="35">
        <v>116.4</v>
      </c>
    </row>
    <row r="21" spans="1:5" ht="15" customHeight="1" x14ac:dyDescent="0.25">
      <c r="A21" s="69"/>
      <c r="B21" s="47"/>
      <c r="C21" s="1" t="s">
        <v>13</v>
      </c>
      <c r="D21" s="1" t="s">
        <v>73</v>
      </c>
      <c r="E21" s="36">
        <v>136.5</v>
      </c>
    </row>
    <row r="22" spans="1:5" ht="22.5" customHeight="1" x14ac:dyDescent="0.25">
      <c r="A22" s="70"/>
      <c r="B22" s="47"/>
      <c r="C22" s="19" t="s">
        <v>13</v>
      </c>
      <c r="D22" s="4" t="s">
        <v>72</v>
      </c>
      <c r="E22" s="35">
        <v>113.1</v>
      </c>
    </row>
    <row r="23" spans="1:5" ht="15" customHeight="1" x14ac:dyDescent="0.25">
      <c r="A23" s="59">
        <v>9</v>
      </c>
      <c r="B23" s="49" t="s">
        <v>17</v>
      </c>
      <c r="C23" s="49" t="s">
        <v>13</v>
      </c>
      <c r="D23" s="49" t="s">
        <v>74</v>
      </c>
      <c r="E23" s="57">
        <v>113.6</v>
      </c>
    </row>
    <row r="24" spans="1:5" ht="15" customHeight="1" x14ac:dyDescent="0.25">
      <c r="A24" s="59"/>
      <c r="B24" s="49"/>
      <c r="C24" s="56"/>
      <c r="D24" s="56"/>
      <c r="E24" s="58"/>
    </row>
    <row r="25" spans="1:5" ht="24.75" customHeight="1" x14ac:dyDescent="0.25">
      <c r="A25" s="59"/>
      <c r="B25" s="49"/>
      <c r="C25" s="19" t="s">
        <v>13</v>
      </c>
      <c r="D25" s="4" t="s">
        <v>74</v>
      </c>
      <c r="E25" s="35">
        <v>105.8</v>
      </c>
    </row>
    <row r="26" spans="1:5" ht="15" customHeight="1" x14ac:dyDescent="0.25">
      <c r="A26" s="59"/>
      <c r="B26" s="49"/>
      <c r="C26" s="19" t="s">
        <v>13</v>
      </c>
      <c r="D26" s="4" t="s">
        <v>74</v>
      </c>
      <c r="E26" s="35">
        <v>113.5</v>
      </c>
    </row>
    <row r="27" spans="1:5" ht="15" customHeight="1" x14ac:dyDescent="0.25">
      <c r="A27" s="59"/>
      <c r="B27" s="49"/>
      <c r="C27" s="19" t="s">
        <v>13</v>
      </c>
      <c r="D27" s="4" t="s">
        <v>18</v>
      </c>
      <c r="E27" s="35">
        <v>56.6</v>
      </c>
    </row>
    <row r="28" spans="1:5" ht="15" customHeight="1" x14ac:dyDescent="0.25">
      <c r="A28" s="59"/>
      <c r="B28" s="49"/>
      <c r="C28" s="19" t="s">
        <v>13</v>
      </c>
      <c r="D28" s="4" t="s">
        <v>75</v>
      </c>
      <c r="E28" s="35">
        <v>52.7</v>
      </c>
    </row>
    <row r="29" spans="1:5" ht="15" customHeight="1" x14ac:dyDescent="0.25">
      <c r="A29" s="59"/>
      <c r="B29" s="49"/>
      <c r="C29" s="19" t="s">
        <v>13</v>
      </c>
      <c r="D29" s="4" t="s">
        <v>75</v>
      </c>
      <c r="E29" s="35">
        <v>110.3</v>
      </c>
    </row>
    <row r="30" spans="1:5" ht="15" customHeight="1" x14ac:dyDescent="0.25">
      <c r="A30" s="59"/>
      <c r="B30" s="49"/>
      <c r="C30" s="19" t="s">
        <v>13</v>
      </c>
      <c r="D30" s="4" t="s">
        <v>75</v>
      </c>
      <c r="E30" s="35">
        <v>111.3</v>
      </c>
    </row>
    <row r="31" spans="1:5" ht="15" customHeight="1" x14ac:dyDescent="0.25">
      <c r="A31" s="59"/>
      <c r="B31" s="49"/>
      <c r="C31" s="19" t="s">
        <v>13</v>
      </c>
      <c r="D31" s="4" t="s">
        <v>75</v>
      </c>
      <c r="E31" s="35">
        <v>109.2</v>
      </c>
    </row>
    <row r="32" spans="1:5" ht="15" customHeight="1" x14ac:dyDescent="0.25">
      <c r="A32" s="59"/>
      <c r="B32" s="49"/>
      <c r="C32" s="19" t="s">
        <v>13</v>
      </c>
      <c r="D32" s="4" t="s">
        <v>81</v>
      </c>
      <c r="E32" s="35">
        <v>78.7</v>
      </c>
    </row>
    <row r="33" spans="1:6" x14ac:dyDescent="0.25">
      <c r="A33" s="9">
        <v>10</v>
      </c>
      <c r="B33" s="4" t="s">
        <v>19</v>
      </c>
      <c r="C33" s="19" t="s">
        <v>13</v>
      </c>
      <c r="D33" s="4" t="s">
        <v>76</v>
      </c>
      <c r="E33" s="35">
        <v>1163.7</v>
      </c>
    </row>
    <row r="34" spans="1:6" ht="45" x14ac:dyDescent="0.25">
      <c r="A34" s="9">
        <v>11</v>
      </c>
      <c r="B34" s="4" t="s">
        <v>20</v>
      </c>
      <c r="C34" s="19" t="s">
        <v>6</v>
      </c>
      <c r="D34" s="4" t="s">
        <v>77</v>
      </c>
      <c r="E34" s="35">
        <v>75.3</v>
      </c>
    </row>
    <row r="35" spans="1:6" x14ac:dyDescent="0.25">
      <c r="A35" s="63">
        <v>12</v>
      </c>
      <c r="B35" s="60" t="s">
        <v>21</v>
      </c>
      <c r="C35" s="60" t="s">
        <v>7</v>
      </c>
      <c r="D35" s="60" t="s">
        <v>132</v>
      </c>
      <c r="E35" s="35">
        <v>288.3</v>
      </c>
    </row>
    <row r="36" spans="1:6" x14ac:dyDescent="0.25">
      <c r="A36" s="64"/>
      <c r="B36" s="61"/>
      <c r="C36" s="61"/>
      <c r="D36" s="61"/>
      <c r="E36" s="35">
        <v>437.4</v>
      </c>
    </row>
    <row r="37" spans="1:6" ht="35.25" customHeight="1" x14ac:dyDescent="0.25">
      <c r="A37" s="65"/>
      <c r="B37" s="62"/>
      <c r="C37" s="62"/>
      <c r="D37" s="62"/>
      <c r="E37" s="35">
        <v>1443.4</v>
      </c>
    </row>
    <row r="38" spans="1:6" x14ac:dyDescent="0.25">
      <c r="A38" s="59">
        <v>13</v>
      </c>
      <c r="B38" s="50" t="s">
        <v>86</v>
      </c>
      <c r="C38" s="19" t="s">
        <v>23</v>
      </c>
      <c r="D38" s="4" t="s">
        <v>24</v>
      </c>
      <c r="E38" s="34">
        <v>48.5</v>
      </c>
    </row>
    <row r="39" spans="1:6" x14ac:dyDescent="0.25">
      <c r="A39" s="59"/>
      <c r="B39" s="52"/>
      <c r="C39" s="19" t="s">
        <v>23</v>
      </c>
      <c r="D39" s="4" t="s">
        <v>25</v>
      </c>
      <c r="E39" s="34">
        <v>48.5</v>
      </c>
    </row>
    <row r="40" spans="1:6" x14ac:dyDescent="0.25">
      <c r="A40" s="9">
        <v>14</v>
      </c>
      <c r="B40" s="4" t="s">
        <v>26</v>
      </c>
      <c r="C40" s="19" t="s">
        <v>13</v>
      </c>
      <c r="D40" s="4" t="s">
        <v>27</v>
      </c>
      <c r="E40" s="35">
        <v>326.10000000000002</v>
      </c>
    </row>
    <row r="41" spans="1:6" s="12" customFormat="1" ht="30" x14ac:dyDescent="0.25">
      <c r="A41" s="9">
        <v>15</v>
      </c>
      <c r="B41" s="4" t="s">
        <v>28</v>
      </c>
      <c r="C41" s="19" t="s">
        <v>13</v>
      </c>
      <c r="D41" s="4" t="s">
        <v>80</v>
      </c>
      <c r="E41" s="35">
        <v>51.7</v>
      </c>
      <c r="F41" s="10"/>
    </row>
    <row r="42" spans="1:6" x14ac:dyDescent="0.25">
      <c r="A42" s="9">
        <v>16</v>
      </c>
      <c r="B42" s="4" t="s">
        <v>26</v>
      </c>
      <c r="C42" s="19" t="s">
        <v>13</v>
      </c>
      <c r="D42" s="4" t="s">
        <v>29</v>
      </c>
      <c r="E42" s="35">
        <v>300.8</v>
      </c>
    </row>
    <row r="43" spans="1:6" x14ac:dyDescent="0.25">
      <c r="A43" s="9">
        <v>17</v>
      </c>
      <c r="B43" s="4" t="s">
        <v>26</v>
      </c>
      <c r="C43" s="19" t="s">
        <v>13</v>
      </c>
      <c r="D43" s="4" t="s">
        <v>79</v>
      </c>
      <c r="E43" s="35">
        <v>293.7</v>
      </c>
    </row>
    <row r="44" spans="1:6" x14ac:dyDescent="0.25">
      <c r="A44" s="9">
        <v>18</v>
      </c>
      <c r="B44" s="4" t="s">
        <v>30</v>
      </c>
      <c r="C44" s="19" t="s">
        <v>31</v>
      </c>
      <c r="D44" s="4" t="s">
        <v>32</v>
      </c>
      <c r="E44" s="35">
        <v>228.2</v>
      </c>
    </row>
    <row r="45" spans="1:6" x14ac:dyDescent="0.25">
      <c r="A45" s="9">
        <v>19</v>
      </c>
      <c r="B45" s="4" t="s">
        <v>33</v>
      </c>
      <c r="C45" s="19" t="s">
        <v>8</v>
      </c>
      <c r="D45" s="4" t="s">
        <v>34</v>
      </c>
      <c r="E45" s="35">
        <v>122.7</v>
      </c>
    </row>
    <row r="46" spans="1:6" x14ac:dyDescent="0.25">
      <c r="A46" s="9">
        <v>20</v>
      </c>
      <c r="B46" s="4" t="s">
        <v>35</v>
      </c>
      <c r="C46" s="19" t="s">
        <v>6</v>
      </c>
      <c r="D46" s="4" t="s">
        <v>36</v>
      </c>
      <c r="E46" s="35">
        <v>799.7</v>
      </c>
    </row>
    <row r="47" spans="1:6" x14ac:dyDescent="0.25">
      <c r="A47" s="9">
        <v>21</v>
      </c>
      <c r="B47" s="4" t="s">
        <v>37</v>
      </c>
      <c r="C47" s="19" t="s">
        <v>6</v>
      </c>
      <c r="D47" s="4" t="s">
        <v>38</v>
      </c>
      <c r="E47" s="35">
        <v>162.19999999999999</v>
      </c>
    </row>
    <row r="48" spans="1:6" ht="30" x14ac:dyDescent="0.25">
      <c r="A48" s="9">
        <v>22</v>
      </c>
      <c r="B48" s="4" t="s">
        <v>39</v>
      </c>
      <c r="C48" s="19" t="s">
        <v>6</v>
      </c>
      <c r="D48" s="4" t="s">
        <v>79</v>
      </c>
      <c r="E48" s="35">
        <v>56</v>
      </c>
    </row>
    <row r="49" spans="1:5" ht="30" x14ac:dyDescent="0.25">
      <c r="A49" s="9">
        <v>23</v>
      </c>
      <c r="B49" s="4" t="s">
        <v>40</v>
      </c>
      <c r="C49" s="19" t="s">
        <v>13</v>
      </c>
      <c r="D49" s="4" t="s">
        <v>41</v>
      </c>
      <c r="E49" s="35">
        <v>100.8</v>
      </c>
    </row>
    <row r="50" spans="1:5" ht="30" x14ac:dyDescent="0.25">
      <c r="A50" s="9">
        <v>24</v>
      </c>
      <c r="B50" s="4" t="s">
        <v>42</v>
      </c>
      <c r="C50" s="19" t="s">
        <v>8</v>
      </c>
      <c r="D50" s="4" t="s">
        <v>43</v>
      </c>
      <c r="E50" s="35">
        <v>487</v>
      </c>
    </row>
    <row r="51" spans="1:5" ht="15" customHeight="1" x14ac:dyDescent="0.25">
      <c r="A51" s="59">
        <v>25</v>
      </c>
      <c r="B51" s="49" t="s">
        <v>33</v>
      </c>
      <c r="C51" s="19" t="s">
        <v>6</v>
      </c>
      <c r="D51" s="4" t="s">
        <v>44</v>
      </c>
      <c r="E51" s="35">
        <v>35.299999999999997</v>
      </c>
    </row>
    <row r="52" spans="1:5" x14ac:dyDescent="0.25">
      <c r="A52" s="59"/>
      <c r="B52" s="49"/>
      <c r="C52" s="19" t="s">
        <v>6</v>
      </c>
      <c r="D52" s="4" t="s">
        <v>44</v>
      </c>
      <c r="E52" s="35">
        <v>253.3</v>
      </c>
    </row>
    <row r="53" spans="1:5" ht="15" customHeight="1" x14ac:dyDescent="0.25">
      <c r="A53" s="59">
        <v>26</v>
      </c>
      <c r="B53" s="49" t="s">
        <v>45</v>
      </c>
      <c r="C53" s="19" t="s">
        <v>6</v>
      </c>
      <c r="D53" s="4" t="s">
        <v>46</v>
      </c>
      <c r="E53" s="35">
        <v>677</v>
      </c>
    </row>
    <row r="54" spans="1:5" x14ac:dyDescent="0.25">
      <c r="A54" s="59"/>
      <c r="B54" s="49"/>
      <c r="C54" s="19" t="s">
        <v>6</v>
      </c>
      <c r="D54" s="4" t="s">
        <v>47</v>
      </c>
      <c r="E54" s="35">
        <v>87.2</v>
      </c>
    </row>
    <row r="55" spans="1:5" x14ac:dyDescent="0.25">
      <c r="A55" s="59"/>
      <c r="B55" s="49"/>
      <c r="C55" s="19" t="s">
        <v>6</v>
      </c>
      <c r="D55" s="4" t="s">
        <v>47</v>
      </c>
      <c r="E55" s="35">
        <v>138.4</v>
      </c>
    </row>
    <row r="56" spans="1:5" ht="45" x14ac:dyDescent="0.25">
      <c r="A56" s="9">
        <v>27</v>
      </c>
      <c r="B56" s="8" t="s">
        <v>48</v>
      </c>
      <c r="C56" s="2" t="s">
        <v>49</v>
      </c>
      <c r="D56" s="4" t="s">
        <v>50</v>
      </c>
      <c r="E56" s="35">
        <v>108.3</v>
      </c>
    </row>
    <row r="57" spans="1:5" ht="15" customHeight="1" x14ac:dyDescent="0.25">
      <c r="A57" s="46">
        <v>28</v>
      </c>
      <c r="B57" s="47" t="s">
        <v>22</v>
      </c>
      <c r="C57" s="19" t="s">
        <v>51</v>
      </c>
      <c r="D57" s="49" t="s">
        <v>52</v>
      </c>
      <c r="E57" s="35">
        <v>13.8</v>
      </c>
    </row>
    <row r="58" spans="1:5" ht="30" x14ac:dyDescent="0.25">
      <c r="A58" s="46"/>
      <c r="B58" s="48"/>
      <c r="C58" s="19" t="s">
        <v>53</v>
      </c>
      <c r="D58" s="49"/>
      <c r="E58" s="35">
        <v>26.05</v>
      </c>
    </row>
    <row r="59" spans="1:5" ht="75" x14ac:dyDescent="0.25">
      <c r="A59" s="1">
        <v>29</v>
      </c>
      <c r="B59" s="6" t="s">
        <v>56</v>
      </c>
      <c r="C59" s="19" t="s">
        <v>13</v>
      </c>
      <c r="D59" s="4" t="s">
        <v>54</v>
      </c>
      <c r="E59" s="34">
        <v>129.80000000000001</v>
      </c>
    </row>
    <row r="60" spans="1:5" ht="75" x14ac:dyDescent="0.25">
      <c r="A60" s="1">
        <v>30</v>
      </c>
      <c r="B60" s="6" t="s">
        <v>56</v>
      </c>
      <c r="C60" s="19" t="s">
        <v>13</v>
      </c>
      <c r="D60" s="4" t="s">
        <v>54</v>
      </c>
      <c r="E60" s="34">
        <v>463.7</v>
      </c>
    </row>
    <row r="61" spans="1:5" x14ac:dyDescent="0.25">
      <c r="A61" s="3">
        <v>31</v>
      </c>
      <c r="B61" s="7" t="s">
        <v>55</v>
      </c>
      <c r="C61" s="19" t="s">
        <v>6</v>
      </c>
      <c r="D61" s="4" t="s">
        <v>78</v>
      </c>
      <c r="E61" s="37">
        <v>651.79999999999995</v>
      </c>
    </row>
    <row r="62" spans="1:5" ht="30" x14ac:dyDescent="0.25">
      <c r="A62" s="3">
        <v>32</v>
      </c>
      <c r="B62" s="7" t="s">
        <v>133</v>
      </c>
      <c r="C62" s="19" t="s">
        <v>8</v>
      </c>
      <c r="D62" s="4" t="s">
        <v>134</v>
      </c>
      <c r="E62" s="37">
        <v>851.8</v>
      </c>
    </row>
    <row r="63" spans="1:5" x14ac:dyDescent="0.25">
      <c r="A63" s="3">
        <v>33</v>
      </c>
      <c r="B63" s="8" t="s">
        <v>57</v>
      </c>
      <c r="C63" s="19" t="s">
        <v>6</v>
      </c>
      <c r="D63" s="8" t="s">
        <v>58</v>
      </c>
      <c r="E63" s="37">
        <v>348.6</v>
      </c>
    </row>
    <row r="64" spans="1:5" ht="30" x14ac:dyDescent="0.25">
      <c r="A64" s="3">
        <v>34</v>
      </c>
      <c r="B64" s="8" t="s">
        <v>59</v>
      </c>
      <c r="C64" s="19" t="s">
        <v>6</v>
      </c>
      <c r="D64" s="8" t="s">
        <v>60</v>
      </c>
      <c r="E64" s="37">
        <v>53.4</v>
      </c>
    </row>
    <row r="65" spans="1:5" x14ac:dyDescent="0.25">
      <c r="A65" s="3">
        <v>35</v>
      </c>
      <c r="B65" s="7" t="s">
        <v>138</v>
      </c>
      <c r="C65" s="19" t="s">
        <v>6</v>
      </c>
      <c r="D65" s="8" t="s">
        <v>137</v>
      </c>
      <c r="E65" s="37">
        <v>31.8</v>
      </c>
    </row>
    <row r="66" spans="1:5" ht="45" x14ac:dyDescent="0.25">
      <c r="A66" s="3">
        <v>36</v>
      </c>
      <c r="B66" s="7" t="s">
        <v>82</v>
      </c>
      <c r="C66" s="19" t="s">
        <v>6</v>
      </c>
      <c r="D66" s="8" t="s">
        <v>83</v>
      </c>
      <c r="E66" s="37">
        <v>71.2</v>
      </c>
    </row>
    <row r="67" spans="1:5" ht="45" x14ac:dyDescent="0.25">
      <c r="A67" s="26">
        <v>37</v>
      </c>
      <c r="B67" s="27" t="s">
        <v>84</v>
      </c>
      <c r="C67" s="28" t="s">
        <v>6</v>
      </c>
      <c r="D67" s="29" t="s">
        <v>85</v>
      </c>
      <c r="E67" s="38">
        <v>37.4</v>
      </c>
    </row>
    <row r="68" spans="1:5" ht="30" x14ac:dyDescent="0.25">
      <c r="A68" s="53">
        <v>38</v>
      </c>
      <c r="B68" s="50" t="s">
        <v>129</v>
      </c>
      <c r="C68" s="30" t="s">
        <v>88</v>
      </c>
      <c r="D68" s="30" t="s">
        <v>131</v>
      </c>
      <c r="E68" s="32">
        <v>63.3</v>
      </c>
    </row>
    <row r="69" spans="1:5" ht="30" x14ac:dyDescent="0.25">
      <c r="A69" s="53"/>
      <c r="B69" s="51"/>
      <c r="C69" s="30" t="s">
        <v>89</v>
      </c>
      <c r="D69" s="30" t="s">
        <v>131</v>
      </c>
      <c r="E69" s="32">
        <v>18</v>
      </c>
    </row>
    <row r="70" spans="1:5" ht="30" x14ac:dyDescent="0.25">
      <c r="A70" s="53"/>
      <c r="B70" s="51"/>
      <c r="C70" s="30" t="s">
        <v>90</v>
      </c>
      <c r="D70" s="30" t="s">
        <v>131</v>
      </c>
      <c r="E70" s="32">
        <v>46</v>
      </c>
    </row>
    <row r="71" spans="1:5" ht="30" x14ac:dyDescent="0.25">
      <c r="A71" s="53"/>
      <c r="B71" s="51"/>
      <c r="C71" s="30" t="s">
        <v>91</v>
      </c>
      <c r="D71" s="30" t="s">
        <v>131</v>
      </c>
      <c r="E71" s="32">
        <v>99.3</v>
      </c>
    </row>
    <row r="72" spans="1:5" ht="30" x14ac:dyDescent="0.25">
      <c r="A72" s="53"/>
      <c r="B72" s="51"/>
      <c r="C72" s="30" t="s">
        <v>92</v>
      </c>
      <c r="D72" s="30" t="s">
        <v>131</v>
      </c>
      <c r="E72" s="32">
        <v>76</v>
      </c>
    </row>
    <row r="73" spans="1:5" ht="30" x14ac:dyDescent="0.25">
      <c r="A73" s="53"/>
      <c r="B73" s="51"/>
      <c r="C73" s="30" t="s">
        <v>93</v>
      </c>
      <c r="D73" s="30" t="s">
        <v>131</v>
      </c>
      <c r="E73" s="32">
        <v>839.2</v>
      </c>
    </row>
    <row r="74" spans="1:5" ht="30" x14ac:dyDescent="0.25">
      <c r="A74" s="53"/>
      <c r="B74" s="51"/>
      <c r="C74" s="30" t="s">
        <v>94</v>
      </c>
      <c r="D74" s="30" t="s">
        <v>131</v>
      </c>
      <c r="E74" s="32">
        <v>139.30000000000001</v>
      </c>
    </row>
    <row r="75" spans="1:5" ht="30" x14ac:dyDescent="0.25">
      <c r="A75" s="53"/>
      <c r="B75" s="51"/>
      <c r="C75" s="30" t="s">
        <v>95</v>
      </c>
      <c r="D75" s="30" t="s">
        <v>131</v>
      </c>
      <c r="E75" s="32">
        <v>348.5</v>
      </c>
    </row>
    <row r="76" spans="1:5" ht="30" x14ac:dyDescent="0.25">
      <c r="A76" s="53"/>
      <c r="B76" s="51"/>
      <c r="C76" s="30" t="s">
        <v>96</v>
      </c>
      <c r="D76" s="30" t="s">
        <v>131</v>
      </c>
      <c r="E76" s="32">
        <v>415.7</v>
      </c>
    </row>
    <row r="77" spans="1:5" ht="30" x14ac:dyDescent="0.25">
      <c r="A77" s="53"/>
      <c r="B77" s="51"/>
      <c r="C77" s="30" t="s">
        <v>97</v>
      </c>
      <c r="D77" s="30" t="s">
        <v>131</v>
      </c>
      <c r="E77" s="32">
        <v>58.6</v>
      </c>
    </row>
    <row r="78" spans="1:5" ht="30" x14ac:dyDescent="0.25">
      <c r="A78" s="53"/>
      <c r="B78" s="51"/>
      <c r="C78" s="30" t="s">
        <v>98</v>
      </c>
      <c r="D78" s="30" t="s">
        <v>131</v>
      </c>
      <c r="E78" s="32">
        <v>2163.1999999999998</v>
      </c>
    </row>
    <row r="79" spans="1:5" ht="30" x14ac:dyDescent="0.25">
      <c r="A79" s="53"/>
      <c r="B79" s="51"/>
      <c r="C79" s="30" t="s">
        <v>99</v>
      </c>
      <c r="D79" s="30" t="s">
        <v>131</v>
      </c>
      <c r="E79" s="32">
        <v>959.2</v>
      </c>
    </row>
    <row r="80" spans="1:5" ht="30" x14ac:dyDescent="0.25">
      <c r="A80" s="53"/>
      <c r="B80" s="51"/>
      <c r="C80" s="30" t="s">
        <v>100</v>
      </c>
      <c r="D80" s="30" t="s">
        <v>131</v>
      </c>
      <c r="E80" s="32">
        <v>901.7</v>
      </c>
    </row>
    <row r="81" spans="1:5" ht="30" x14ac:dyDescent="0.25">
      <c r="A81" s="53"/>
      <c r="B81" s="51"/>
      <c r="C81" s="30" t="s">
        <v>101</v>
      </c>
      <c r="D81" s="30" t="s">
        <v>131</v>
      </c>
      <c r="E81" s="32">
        <v>996.5</v>
      </c>
    </row>
    <row r="82" spans="1:5" ht="30" x14ac:dyDescent="0.25">
      <c r="A82" s="53"/>
      <c r="B82" s="51"/>
      <c r="C82" s="30" t="s">
        <v>102</v>
      </c>
      <c r="D82" s="30" t="s">
        <v>131</v>
      </c>
      <c r="E82" s="32">
        <v>385.9</v>
      </c>
    </row>
    <row r="83" spans="1:5" ht="30" x14ac:dyDescent="0.25">
      <c r="A83" s="53"/>
      <c r="B83" s="51"/>
      <c r="C83" s="30" t="s">
        <v>103</v>
      </c>
      <c r="D83" s="30" t="s">
        <v>131</v>
      </c>
      <c r="E83" s="32">
        <v>79</v>
      </c>
    </row>
    <row r="84" spans="1:5" ht="30" x14ac:dyDescent="0.25">
      <c r="A84" s="53"/>
      <c r="B84" s="51"/>
      <c r="C84" s="30" t="s">
        <v>104</v>
      </c>
      <c r="D84" s="30" t="s">
        <v>131</v>
      </c>
      <c r="E84" s="32">
        <v>244.6</v>
      </c>
    </row>
    <row r="85" spans="1:5" ht="30" x14ac:dyDescent="0.25">
      <c r="A85" s="53"/>
      <c r="B85" s="51"/>
      <c r="C85" s="30" t="s">
        <v>105</v>
      </c>
      <c r="D85" s="30" t="s">
        <v>131</v>
      </c>
      <c r="E85" s="32">
        <v>1014.6</v>
      </c>
    </row>
    <row r="86" spans="1:5" ht="30" x14ac:dyDescent="0.25">
      <c r="A86" s="53"/>
      <c r="B86" s="51"/>
      <c r="C86" s="30" t="s">
        <v>106</v>
      </c>
      <c r="D86" s="30" t="s">
        <v>131</v>
      </c>
      <c r="E86" s="32">
        <v>1927.4</v>
      </c>
    </row>
    <row r="87" spans="1:5" ht="30" x14ac:dyDescent="0.25">
      <c r="A87" s="53"/>
      <c r="B87" s="51"/>
      <c r="C87" s="30" t="s">
        <v>107</v>
      </c>
      <c r="D87" s="30" t="s">
        <v>131</v>
      </c>
      <c r="E87" s="32">
        <v>756.4</v>
      </c>
    </row>
    <row r="88" spans="1:5" ht="30" x14ac:dyDescent="0.25">
      <c r="A88" s="53"/>
      <c r="B88" s="51"/>
      <c r="C88" s="30" t="s">
        <v>108</v>
      </c>
      <c r="D88" s="30" t="s">
        <v>131</v>
      </c>
      <c r="E88" s="32">
        <v>1412.5</v>
      </c>
    </row>
    <row r="89" spans="1:5" ht="30" x14ac:dyDescent="0.25">
      <c r="A89" s="53"/>
      <c r="B89" s="51"/>
      <c r="C89" s="30" t="s">
        <v>109</v>
      </c>
      <c r="D89" s="30" t="s">
        <v>131</v>
      </c>
      <c r="E89" s="32">
        <v>1456.1</v>
      </c>
    </row>
    <row r="90" spans="1:5" ht="30" x14ac:dyDescent="0.25">
      <c r="A90" s="53"/>
      <c r="B90" s="51"/>
      <c r="C90" s="30" t="s">
        <v>110</v>
      </c>
      <c r="D90" s="30" t="s">
        <v>131</v>
      </c>
      <c r="E90" s="32">
        <v>258</v>
      </c>
    </row>
    <row r="91" spans="1:5" ht="30" x14ac:dyDescent="0.25">
      <c r="A91" s="53"/>
      <c r="B91" s="51"/>
      <c r="C91" s="30" t="s">
        <v>111</v>
      </c>
      <c r="D91" s="30" t="s">
        <v>131</v>
      </c>
      <c r="E91" s="32">
        <v>3768</v>
      </c>
    </row>
    <row r="92" spans="1:5" ht="30" x14ac:dyDescent="0.25">
      <c r="A92" s="53"/>
      <c r="B92" s="51"/>
      <c r="C92" s="30" t="s">
        <v>112</v>
      </c>
      <c r="D92" s="30" t="s">
        <v>131</v>
      </c>
      <c r="E92" s="32">
        <v>191.7</v>
      </c>
    </row>
    <row r="93" spans="1:5" ht="35.25" customHeight="1" x14ac:dyDescent="0.25">
      <c r="A93" s="53"/>
      <c r="B93" s="51"/>
      <c r="C93" s="30" t="s">
        <v>113</v>
      </c>
      <c r="D93" s="30" t="s">
        <v>131</v>
      </c>
      <c r="E93" s="32">
        <v>156.1</v>
      </c>
    </row>
    <row r="94" spans="1:5" ht="32.25" customHeight="1" x14ac:dyDescent="0.25">
      <c r="A94" s="53"/>
      <c r="B94" s="51"/>
      <c r="C94" s="30" t="s">
        <v>114</v>
      </c>
      <c r="D94" s="30" t="s">
        <v>131</v>
      </c>
      <c r="E94" s="32">
        <v>219.3</v>
      </c>
    </row>
    <row r="95" spans="1:5" ht="30" x14ac:dyDescent="0.25">
      <c r="A95" s="53"/>
      <c r="B95" s="51"/>
      <c r="C95" s="30" t="s">
        <v>115</v>
      </c>
      <c r="D95" s="30" t="s">
        <v>131</v>
      </c>
      <c r="E95" s="32">
        <v>144.1</v>
      </c>
    </row>
    <row r="96" spans="1:5" ht="30" x14ac:dyDescent="0.25">
      <c r="A96" s="53"/>
      <c r="B96" s="51"/>
      <c r="C96" s="30" t="s">
        <v>116</v>
      </c>
      <c r="D96" s="30" t="s">
        <v>131</v>
      </c>
      <c r="E96" s="32">
        <v>254.4</v>
      </c>
    </row>
    <row r="97" spans="1:5" ht="30" x14ac:dyDescent="0.25">
      <c r="A97" s="53"/>
      <c r="B97" s="51"/>
      <c r="C97" s="30" t="s">
        <v>117</v>
      </c>
      <c r="D97" s="30" t="s">
        <v>131</v>
      </c>
      <c r="E97" s="32">
        <v>263</v>
      </c>
    </row>
    <row r="98" spans="1:5" ht="30" x14ac:dyDescent="0.25">
      <c r="A98" s="53"/>
      <c r="B98" s="51"/>
      <c r="C98" s="30" t="s">
        <v>118</v>
      </c>
      <c r="D98" s="30" t="s">
        <v>131</v>
      </c>
      <c r="E98" s="32">
        <v>271</v>
      </c>
    </row>
    <row r="99" spans="1:5" ht="30" x14ac:dyDescent="0.25">
      <c r="A99" s="53"/>
      <c r="B99" s="51"/>
      <c r="C99" s="30" t="s">
        <v>119</v>
      </c>
      <c r="D99" s="30" t="s">
        <v>131</v>
      </c>
      <c r="E99" s="32">
        <v>264.3</v>
      </c>
    </row>
    <row r="100" spans="1:5" ht="30" x14ac:dyDescent="0.25">
      <c r="A100" s="53"/>
      <c r="B100" s="51"/>
      <c r="C100" s="30" t="s">
        <v>120</v>
      </c>
      <c r="D100" s="30" t="s">
        <v>131</v>
      </c>
      <c r="E100" s="32">
        <v>265.2</v>
      </c>
    </row>
    <row r="101" spans="1:5" ht="30" x14ac:dyDescent="0.25">
      <c r="A101" s="53"/>
      <c r="B101" s="51"/>
      <c r="C101" s="30" t="s">
        <v>121</v>
      </c>
      <c r="D101" s="30" t="s">
        <v>131</v>
      </c>
      <c r="E101" s="32">
        <v>263.2</v>
      </c>
    </row>
    <row r="102" spans="1:5" ht="30" x14ac:dyDescent="0.25">
      <c r="A102" s="53"/>
      <c r="B102" s="51"/>
      <c r="C102" s="30" t="s">
        <v>122</v>
      </c>
      <c r="D102" s="30" t="s">
        <v>131</v>
      </c>
      <c r="E102" s="32">
        <v>251.1</v>
      </c>
    </row>
    <row r="103" spans="1:5" ht="30" x14ac:dyDescent="0.25">
      <c r="A103" s="53"/>
      <c r="B103" s="51"/>
      <c r="C103" s="30" t="s">
        <v>123</v>
      </c>
      <c r="D103" s="30" t="s">
        <v>131</v>
      </c>
      <c r="E103" s="32">
        <v>253.4</v>
      </c>
    </row>
    <row r="104" spans="1:5" ht="30" x14ac:dyDescent="0.25">
      <c r="A104" s="53"/>
      <c r="B104" s="51"/>
      <c r="C104" s="30" t="s">
        <v>124</v>
      </c>
      <c r="D104" s="30" t="s">
        <v>131</v>
      </c>
      <c r="E104" s="32">
        <v>247.9</v>
      </c>
    </row>
    <row r="105" spans="1:5" ht="30" x14ac:dyDescent="0.25">
      <c r="A105" s="53"/>
      <c r="B105" s="51"/>
      <c r="C105" s="30" t="s">
        <v>125</v>
      </c>
      <c r="D105" s="30" t="s">
        <v>131</v>
      </c>
      <c r="E105" s="32">
        <v>250.3</v>
      </c>
    </row>
    <row r="106" spans="1:5" ht="30" x14ac:dyDescent="0.25">
      <c r="A106" s="53"/>
      <c r="B106" s="51"/>
      <c r="C106" s="30" t="s">
        <v>126</v>
      </c>
      <c r="D106" s="30" t="s">
        <v>131</v>
      </c>
      <c r="E106" s="32">
        <v>314.2</v>
      </c>
    </row>
    <row r="107" spans="1:5" ht="30" x14ac:dyDescent="0.25">
      <c r="A107" s="53"/>
      <c r="B107" s="51"/>
      <c r="C107" s="30" t="s">
        <v>127</v>
      </c>
      <c r="D107" s="30" t="s">
        <v>131</v>
      </c>
      <c r="E107" s="32">
        <v>95.1</v>
      </c>
    </row>
    <row r="108" spans="1:5" ht="30" x14ac:dyDescent="0.25">
      <c r="A108" s="53"/>
      <c r="B108" s="52"/>
      <c r="C108" s="30" t="s">
        <v>128</v>
      </c>
      <c r="D108" s="30" t="s">
        <v>131</v>
      </c>
      <c r="E108" s="32">
        <v>308</v>
      </c>
    </row>
    <row r="109" spans="1:5" ht="30" customHeight="1" x14ac:dyDescent="0.25">
      <c r="A109" s="54">
        <v>39</v>
      </c>
      <c r="B109" s="50" t="s">
        <v>135</v>
      </c>
      <c r="C109" s="50" t="s">
        <v>7</v>
      </c>
      <c r="D109" s="50" t="s">
        <v>136</v>
      </c>
      <c r="E109" s="41">
        <v>1726.9</v>
      </c>
    </row>
    <row r="110" spans="1:5" x14ac:dyDescent="0.25">
      <c r="A110" s="55"/>
      <c r="B110" s="52"/>
      <c r="C110" s="52"/>
      <c r="D110" s="52"/>
      <c r="E110" s="41">
        <v>3256.5</v>
      </c>
    </row>
    <row r="111" spans="1:5" x14ac:dyDescent="0.25">
      <c r="A111" s="40">
        <v>40</v>
      </c>
      <c r="B111" s="42" t="s">
        <v>139</v>
      </c>
      <c r="C111" s="42" t="s">
        <v>13</v>
      </c>
      <c r="D111" s="42" t="s">
        <v>140</v>
      </c>
      <c r="E111" s="41">
        <v>33.5</v>
      </c>
    </row>
    <row r="112" spans="1:5" ht="30" x14ac:dyDescent="0.25">
      <c r="A112" s="40">
        <v>41</v>
      </c>
      <c r="B112" s="42" t="s">
        <v>141</v>
      </c>
      <c r="C112" s="42" t="s">
        <v>143</v>
      </c>
      <c r="D112" s="42" t="s">
        <v>142</v>
      </c>
      <c r="E112" s="41">
        <v>45.5</v>
      </c>
    </row>
    <row r="113" spans="1:7" ht="15.75" customHeight="1" x14ac:dyDescent="0.25">
      <c r="A113" s="43" t="s">
        <v>130</v>
      </c>
      <c r="B113" s="44"/>
      <c r="C113" s="44"/>
      <c r="D113" s="45"/>
      <c r="E113" s="39">
        <f>SUM(E4:E112)</f>
        <v>42475.45</v>
      </c>
    </row>
    <row r="114" spans="1:7" x14ac:dyDescent="0.25">
      <c r="A114" s="13"/>
      <c r="B114" s="13"/>
    </row>
    <row r="115" spans="1:7" x14ac:dyDescent="0.25">
      <c r="C115" s="14"/>
      <c r="D115" s="15"/>
      <c r="E115" s="33"/>
    </row>
    <row r="116" spans="1:7" s="15" customFormat="1" ht="12.75" customHeight="1" x14ac:dyDescent="0.25">
      <c r="A116" s="66"/>
      <c r="B116" s="66"/>
      <c r="C116" s="14"/>
      <c r="D116" s="67"/>
      <c r="E116" s="67"/>
      <c r="F116" s="16"/>
      <c r="G116" s="16"/>
    </row>
    <row r="117" spans="1:7" s="15" customFormat="1" ht="16.5" customHeight="1" x14ac:dyDescent="0.25">
      <c r="A117" s="66"/>
      <c r="B117" s="66"/>
      <c r="C117" s="17"/>
      <c r="D117" s="17"/>
      <c r="E117" s="10"/>
    </row>
  </sheetData>
  <mergeCells count="34">
    <mergeCell ref="A116:B116"/>
    <mergeCell ref="A117:B117"/>
    <mergeCell ref="D116:E116"/>
    <mergeCell ref="A4:A6"/>
    <mergeCell ref="B4:B6"/>
    <mergeCell ref="A7:A9"/>
    <mergeCell ref="B7:B9"/>
    <mergeCell ref="A23:A32"/>
    <mergeCell ref="B23:B32"/>
    <mergeCell ref="A38:A39"/>
    <mergeCell ref="B38:B39"/>
    <mergeCell ref="A51:A52"/>
    <mergeCell ref="B51:B52"/>
    <mergeCell ref="A15:A22"/>
    <mergeCell ref="B15:B22"/>
    <mergeCell ref="C23:C24"/>
    <mergeCell ref="D23:D24"/>
    <mergeCell ref="E23:E24"/>
    <mergeCell ref="A53:A55"/>
    <mergeCell ref="B53:B55"/>
    <mergeCell ref="C35:C37"/>
    <mergeCell ref="B35:B37"/>
    <mergeCell ref="A35:A37"/>
    <mergeCell ref="D35:D37"/>
    <mergeCell ref="A113:D113"/>
    <mergeCell ref="A57:A58"/>
    <mergeCell ref="B57:B58"/>
    <mergeCell ref="D57:D58"/>
    <mergeCell ref="B68:B108"/>
    <mergeCell ref="A68:A108"/>
    <mergeCell ref="B109:B110"/>
    <mergeCell ref="D109:D110"/>
    <mergeCell ref="C109:C110"/>
    <mergeCell ref="A109:A110"/>
  </mergeCells>
  <pageMargins left="0.11811023622047245" right="0.11811023622047245" top="0.39370078740157483" bottom="0.19685039370078741" header="0.19685039370078741" footer="0.19685039370078741"/>
  <pageSetup paperSize="9" scale="78" fitToHeight="10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sqref="A1:D1"/>
    </sheetView>
  </sheetViews>
  <sheetFormatPr defaultRowHeight="15" x14ac:dyDescent="0.25"/>
  <cols>
    <col min="2" max="2" width="23.5703125" customWidth="1"/>
    <col min="3" max="3" width="20.140625" customWidth="1"/>
    <col min="4" max="4" width="16.5703125" customWidth="1"/>
  </cols>
  <sheetData>
    <row r="1" spans="1:8" ht="15.75" x14ac:dyDescent="0.25">
      <c r="A1" s="196" t="s">
        <v>375</v>
      </c>
      <c r="B1" s="196"/>
      <c r="C1" s="196"/>
      <c r="D1" s="196"/>
      <c r="E1" s="192"/>
      <c r="F1" s="192"/>
      <c r="G1" s="192"/>
      <c r="H1" s="192"/>
    </row>
    <row r="2" spans="1:8" ht="16.5" thickBot="1" x14ac:dyDescent="0.3">
      <c r="A2" s="192"/>
    </row>
    <row r="3" spans="1:8" ht="63.75" thickBot="1" x14ac:dyDescent="0.3">
      <c r="A3" s="193" t="s">
        <v>0</v>
      </c>
      <c r="B3" s="194" t="s">
        <v>376</v>
      </c>
      <c r="C3" s="194" t="s">
        <v>377</v>
      </c>
      <c r="D3" s="194" t="s">
        <v>378</v>
      </c>
    </row>
    <row r="4" spans="1:8" ht="69.75" customHeight="1" thickBot="1" x14ac:dyDescent="0.3">
      <c r="A4" s="23">
        <v>1</v>
      </c>
      <c r="B4" s="195" t="s">
        <v>379</v>
      </c>
      <c r="C4" s="195" t="s">
        <v>380</v>
      </c>
      <c r="D4" s="195" t="s">
        <v>381</v>
      </c>
    </row>
    <row r="5" spans="1:8" ht="15.75" x14ac:dyDescent="0.25">
      <c r="A5" s="73" t="s">
        <v>382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sqref="A1:C13"/>
    </sheetView>
  </sheetViews>
  <sheetFormatPr defaultRowHeight="15" x14ac:dyDescent="0.25"/>
  <cols>
    <col min="1" max="1" width="8" customWidth="1"/>
    <col min="2" max="2" width="25.28515625" customWidth="1"/>
    <col min="3" max="3" width="20.28515625" customWidth="1"/>
  </cols>
  <sheetData>
    <row r="1" spans="1:3" x14ac:dyDescent="0.25">
      <c r="A1" s="197" t="s">
        <v>155</v>
      </c>
      <c r="B1" s="197"/>
      <c r="C1" s="197"/>
    </row>
    <row r="2" spans="1:3" x14ac:dyDescent="0.25">
      <c r="A2" s="198"/>
      <c r="B2" s="198"/>
      <c r="C2" s="198"/>
    </row>
    <row r="3" spans="1:3" ht="24" x14ac:dyDescent="0.25">
      <c r="A3" s="199" t="s">
        <v>0</v>
      </c>
      <c r="B3" s="199" t="s">
        <v>376</v>
      </c>
      <c r="C3" s="199" t="s">
        <v>383</v>
      </c>
    </row>
    <row r="4" spans="1:3" ht="30" customHeight="1" x14ac:dyDescent="0.25">
      <c r="A4" s="200">
        <v>1</v>
      </c>
      <c r="B4" s="200" t="s">
        <v>384</v>
      </c>
      <c r="C4" s="200">
        <v>33</v>
      </c>
    </row>
    <row r="5" spans="1:3" x14ac:dyDescent="0.25">
      <c r="A5" s="201">
        <v>2</v>
      </c>
      <c r="B5" s="201" t="s">
        <v>385</v>
      </c>
      <c r="C5" s="202">
        <v>9619.7000000000007</v>
      </c>
    </row>
    <row r="6" spans="1:3" x14ac:dyDescent="0.25">
      <c r="A6" s="201"/>
      <c r="B6" s="201"/>
      <c r="C6" s="202"/>
    </row>
    <row r="7" spans="1:3" ht="31.5" customHeight="1" x14ac:dyDescent="0.25">
      <c r="A7" s="200">
        <v>3</v>
      </c>
      <c r="B7" s="200" t="s">
        <v>386</v>
      </c>
      <c r="C7" s="203">
        <v>744.8</v>
      </c>
    </row>
    <row r="8" spans="1:3" ht="46.5" customHeight="1" x14ac:dyDescent="0.25">
      <c r="A8" s="200">
        <v>4</v>
      </c>
      <c r="B8" s="200" t="s">
        <v>387</v>
      </c>
      <c r="C8" s="204">
        <v>6</v>
      </c>
    </row>
    <row r="9" spans="1:3" ht="45.75" customHeight="1" x14ac:dyDescent="0.25">
      <c r="A9" s="200">
        <v>5</v>
      </c>
      <c r="B9" s="200" t="s">
        <v>388</v>
      </c>
      <c r="C9" s="204">
        <v>2238.6999999999998</v>
      </c>
    </row>
    <row r="10" spans="1:3" ht="28.5" customHeight="1" x14ac:dyDescent="0.25">
      <c r="A10" s="200">
        <v>6</v>
      </c>
      <c r="B10" s="200" t="s">
        <v>389</v>
      </c>
      <c r="C10" s="203">
        <v>307.8</v>
      </c>
    </row>
    <row r="11" spans="1:3" ht="36" customHeight="1" x14ac:dyDescent="0.25">
      <c r="A11" s="200">
        <v>7</v>
      </c>
      <c r="B11" s="200" t="s">
        <v>390</v>
      </c>
      <c r="C11" s="204">
        <v>0</v>
      </c>
    </row>
    <row r="12" spans="1:3" ht="32.25" customHeight="1" x14ac:dyDescent="0.25">
      <c r="A12" s="200">
        <v>8</v>
      </c>
      <c r="B12" s="200" t="s">
        <v>391</v>
      </c>
      <c r="C12" s="204">
        <v>0</v>
      </c>
    </row>
    <row r="13" spans="1:3" ht="35.25" customHeight="1" x14ac:dyDescent="0.25">
      <c r="A13" s="200">
        <v>9</v>
      </c>
      <c r="B13" s="200" t="s">
        <v>389</v>
      </c>
      <c r="C13" s="204">
        <v>0</v>
      </c>
    </row>
  </sheetData>
  <mergeCells count="4">
    <mergeCell ref="A1:C1"/>
    <mergeCell ref="A5:A6"/>
    <mergeCell ref="B5:B6"/>
    <mergeCell ref="C5:C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2" sqref="A2:D2"/>
    </sheetView>
  </sheetViews>
  <sheetFormatPr defaultRowHeight="15" x14ac:dyDescent="0.25"/>
  <cols>
    <col min="2" max="2" width="23.7109375" customWidth="1"/>
    <col min="4" max="4" width="22.28515625" customWidth="1"/>
  </cols>
  <sheetData>
    <row r="1" spans="1:4" ht="15.75" x14ac:dyDescent="0.25">
      <c r="A1" s="196" t="s">
        <v>392</v>
      </c>
      <c r="B1" s="196"/>
      <c r="C1" s="196"/>
      <c r="D1" s="196"/>
    </row>
    <row r="2" spans="1:4" ht="15.75" x14ac:dyDescent="0.25">
      <c r="A2" s="196" t="s">
        <v>393</v>
      </c>
      <c r="B2" s="196"/>
      <c r="C2" s="196"/>
      <c r="D2" s="196"/>
    </row>
    <row r="3" spans="1:4" ht="15.75" x14ac:dyDescent="0.25">
      <c r="A3" s="73"/>
    </row>
    <row r="4" spans="1:4" ht="16.5" thickBot="1" x14ac:dyDescent="0.3">
      <c r="A4" s="192"/>
    </row>
    <row r="5" spans="1:4" ht="32.25" thickBot="1" x14ac:dyDescent="0.3">
      <c r="A5" s="193" t="s">
        <v>0</v>
      </c>
      <c r="B5" s="194" t="s">
        <v>376</v>
      </c>
      <c r="C5" s="194" t="s">
        <v>394</v>
      </c>
      <c r="D5" s="194" t="s">
        <v>395</v>
      </c>
    </row>
    <row r="6" spans="1:4" ht="126.75" thickBot="1" x14ac:dyDescent="0.3">
      <c r="A6" s="205">
        <v>1</v>
      </c>
      <c r="B6" s="195" t="s">
        <v>396</v>
      </c>
      <c r="C6" s="195">
        <v>1</v>
      </c>
      <c r="D6" s="195" t="s">
        <v>397</v>
      </c>
    </row>
    <row r="7" spans="1:4" ht="144" customHeight="1" thickBot="1" x14ac:dyDescent="0.3">
      <c r="A7" s="205">
        <v>2</v>
      </c>
      <c r="B7" s="195" t="s">
        <v>398</v>
      </c>
      <c r="C7" s="195">
        <v>1</v>
      </c>
      <c r="D7" s="195" t="s">
        <v>399</v>
      </c>
    </row>
    <row r="8" spans="1:4" ht="15.75" x14ac:dyDescent="0.25">
      <c r="A8" s="73"/>
    </row>
  </sheetData>
  <mergeCells count="2">
    <mergeCell ref="A1:D1"/>
    <mergeCell ref="A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G13" sqref="G13"/>
    </sheetView>
  </sheetViews>
  <sheetFormatPr defaultRowHeight="15" x14ac:dyDescent="0.25"/>
  <cols>
    <col min="2" max="2" width="11.85546875" customWidth="1"/>
    <col min="3" max="3" width="10.5703125" customWidth="1"/>
    <col min="4" max="4" width="11.85546875" customWidth="1"/>
    <col min="5" max="5" width="14.5703125" customWidth="1"/>
    <col min="11" max="11" width="13.140625" customWidth="1"/>
    <col min="12" max="12" width="13.42578125" customWidth="1"/>
  </cols>
  <sheetData>
    <row r="1" spans="1:5" x14ac:dyDescent="0.25">
      <c r="A1" s="206" t="s">
        <v>157</v>
      </c>
      <c r="B1" s="206"/>
      <c r="C1" s="206"/>
      <c r="D1" s="206"/>
      <c r="E1" s="206"/>
    </row>
    <row r="2" spans="1:5" x14ac:dyDescent="0.25">
      <c r="A2" s="207"/>
      <c r="B2" s="198"/>
      <c r="C2" s="198"/>
      <c r="D2" s="208"/>
      <c r="E2" s="198"/>
    </row>
    <row r="3" spans="1:5" x14ac:dyDescent="0.25">
      <c r="A3" s="209" t="s">
        <v>400</v>
      </c>
      <c r="B3" s="209"/>
      <c r="C3" s="209"/>
      <c r="D3" s="208"/>
      <c r="E3" s="198"/>
    </row>
    <row r="4" spans="1:5" ht="15" customHeight="1" x14ac:dyDescent="0.25">
      <c r="A4" s="210" t="s">
        <v>0</v>
      </c>
      <c r="B4" s="210" t="s">
        <v>376</v>
      </c>
      <c r="C4" s="210" t="s">
        <v>401</v>
      </c>
      <c r="D4" s="210" t="s">
        <v>402</v>
      </c>
      <c r="E4" s="210"/>
    </row>
    <row r="5" spans="1:5" ht="36" x14ac:dyDescent="0.25">
      <c r="A5" s="210"/>
      <c r="B5" s="210"/>
      <c r="C5" s="210"/>
      <c r="D5" s="211" t="s">
        <v>403</v>
      </c>
      <c r="E5" s="212" t="s">
        <v>404</v>
      </c>
    </row>
    <row r="6" spans="1:5" x14ac:dyDescent="0.25">
      <c r="A6" s="213">
        <v>1</v>
      </c>
      <c r="B6" s="214" t="s">
        <v>405</v>
      </c>
      <c r="C6" s="215">
        <f>SUM(C8:C10)</f>
        <v>721</v>
      </c>
      <c r="D6" s="215">
        <v>964082.15489999996</v>
      </c>
      <c r="E6" s="215">
        <v>346130.6936</v>
      </c>
    </row>
    <row r="7" spans="1:5" x14ac:dyDescent="0.25">
      <c r="A7" s="214"/>
      <c r="B7" s="214" t="s">
        <v>406</v>
      </c>
      <c r="C7" s="215"/>
      <c r="D7" s="215"/>
      <c r="E7" s="215"/>
    </row>
    <row r="8" spans="1:5" ht="24" x14ac:dyDescent="0.25">
      <c r="A8" s="213">
        <v>2</v>
      </c>
      <c r="B8" s="214" t="s">
        <v>407</v>
      </c>
      <c r="C8" s="215">
        <v>191</v>
      </c>
      <c r="D8" s="216">
        <v>242856.24</v>
      </c>
      <c r="E8" s="216">
        <v>112917.62</v>
      </c>
    </row>
    <row r="9" spans="1:5" ht="24" x14ac:dyDescent="0.25">
      <c r="A9" s="213">
        <v>3</v>
      </c>
      <c r="B9" s="214" t="s">
        <v>408</v>
      </c>
      <c r="C9" s="217">
        <v>509</v>
      </c>
      <c r="D9" s="216">
        <v>719751.72</v>
      </c>
      <c r="E9" s="216">
        <v>233213.08</v>
      </c>
    </row>
    <row r="10" spans="1:5" x14ac:dyDescent="0.25">
      <c r="A10" s="213">
        <v>4</v>
      </c>
      <c r="B10" s="214" t="s">
        <v>409</v>
      </c>
      <c r="C10" s="215">
        <v>21</v>
      </c>
      <c r="D10" s="215">
        <v>1474.19</v>
      </c>
      <c r="E10" s="215">
        <v>0</v>
      </c>
    </row>
    <row r="11" spans="1:5" ht="35.25" customHeight="1" x14ac:dyDescent="0.25">
      <c r="A11" s="218" t="s">
        <v>410</v>
      </c>
      <c r="B11" s="218"/>
      <c r="C11" s="218"/>
      <c r="D11" s="218"/>
      <c r="E11" s="218"/>
    </row>
    <row r="12" spans="1:5" ht="15" customHeight="1" x14ac:dyDescent="0.25">
      <c r="A12" s="210" t="s">
        <v>0</v>
      </c>
      <c r="B12" s="210" t="s">
        <v>376</v>
      </c>
      <c r="C12" s="210" t="s">
        <v>401</v>
      </c>
      <c r="D12" s="210" t="s">
        <v>402</v>
      </c>
      <c r="E12" s="210"/>
    </row>
    <row r="13" spans="1:5" ht="36" x14ac:dyDescent="0.25">
      <c r="A13" s="210"/>
      <c r="B13" s="210"/>
      <c r="C13" s="210"/>
      <c r="D13" s="211" t="s">
        <v>403</v>
      </c>
      <c r="E13" s="212" t="s">
        <v>404</v>
      </c>
    </row>
    <row r="14" spans="1:5" x14ac:dyDescent="0.25">
      <c r="A14" s="213">
        <v>1</v>
      </c>
      <c r="B14" s="214" t="s">
        <v>405</v>
      </c>
      <c r="C14" s="217">
        <f>SUM(C16:C18)</f>
        <v>27303</v>
      </c>
      <c r="D14" s="216">
        <f t="shared" ref="D14:E14" si="0">SUM(D16:D18)</f>
        <v>7792593.3499999996</v>
      </c>
      <c r="E14" s="216">
        <v>2674555.73</v>
      </c>
    </row>
    <row r="15" spans="1:5" x14ac:dyDescent="0.25">
      <c r="A15" s="214"/>
      <c r="B15" s="214" t="s">
        <v>406</v>
      </c>
      <c r="C15" s="219"/>
      <c r="D15" s="220"/>
      <c r="E15" s="220"/>
    </row>
    <row r="16" spans="1:5" ht="24" x14ac:dyDescent="0.25">
      <c r="A16" s="213">
        <v>2</v>
      </c>
      <c r="B16" s="214" t="s">
        <v>407</v>
      </c>
      <c r="C16" s="217">
        <v>16073</v>
      </c>
      <c r="D16" s="216">
        <v>1688099.81</v>
      </c>
      <c r="E16" s="216">
        <v>479138.36</v>
      </c>
    </row>
    <row r="17" spans="1:5" ht="24" x14ac:dyDescent="0.25">
      <c r="A17" s="213">
        <v>3</v>
      </c>
      <c r="B17" s="214" t="s">
        <v>408</v>
      </c>
      <c r="C17" s="217">
        <v>9208</v>
      </c>
      <c r="D17" s="216">
        <v>5671966.29</v>
      </c>
      <c r="E17" s="216">
        <v>1898879.58</v>
      </c>
    </row>
    <row r="18" spans="1:5" x14ac:dyDescent="0.25">
      <c r="A18" s="213">
        <v>4</v>
      </c>
      <c r="B18" s="214" t="s">
        <v>409</v>
      </c>
      <c r="C18" s="215">
        <v>2022</v>
      </c>
      <c r="D18" s="216">
        <v>432527.25</v>
      </c>
      <c r="E18" s="216">
        <v>296537.78000000003</v>
      </c>
    </row>
    <row r="19" spans="1:5" x14ac:dyDescent="0.25">
      <c r="A19" s="209" t="s">
        <v>411</v>
      </c>
      <c r="B19" s="209"/>
      <c r="C19" s="198"/>
      <c r="D19" s="208"/>
      <c r="E19" s="198"/>
    </row>
    <row r="20" spans="1:5" ht="15" customHeight="1" x14ac:dyDescent="0.25">
      <c r="A20" s="210" t="s">
        <v>0</v>
      </c>
      <c r="B20" s="210" t="s">
        <v>376</v>
      </c>
      <c r="C20" s="210" t="s">
        <v>401</v>
      </c>
      <c r="D20" s="210" t="s">
        <v>402</v>
      </c>
      <c r="E20" s="210"/>
    </row>
    <row r="21" spans="1:5" ht="36" x14ac:dyDescent="0.25">
      <c r="A21" s="210"/>
      <c r="B21" s="210"/>
      <c r="C21" s="210"/>
      <c r="D21" s="211" t="s">
        <v>403</v>
      </c>
      <c r="E21" s="212" t="s">
        <v>404</v>
      </c>
    </row>
    <row r="22" spans="1:5" x14ac:dyDescent="0.25">
      <c r="A22" s="213">
        <v>1</v>
      </c>
      <c r="B22" s="214" t="s">
        <v>405</v>
      </c>
      <c r="C22" s="217">
        <f>SUM(C24:C26)</f>
        <v>10006</v>
      </c>
      <c r="D22" s="216">
        <v>12265292.310000001</v>
      </c>
      <c r="E22" s="216">
        <f t="shared" ref="D22:E22" si="1">SUM(E24:E26)</f>
        <v>5542565.9500000002</v>
      </c>
    </row>
    <row r="23" spans="1:5" x14ac:dyDescent="0.25">
      <c r="A23" s="214"/>
      <c r="B23" s="214" t="s">
        <v>406</v>
      </c>
      <c r="C23" s="217"/>
      <c r="D23" s="215"/>
      <c r="E23" s="215"/>
    </row>
    <row r="24" spans="1:5" ht="24" x14ac:dyDescent="0.25">
      <c r="A24" s="213">
        <v>2</v>
      </c>
      <c r="B24" s="214" t="s">
        <v>407</v>
      </c>
      <c r="C24" s="217">
        <v>76</v>
      </c>
      <c r="D24" s="216">
        <v>103253.89</v>
      </c>
      <c r="E24" s="216">
        <v>40471.94</v>
      </c>
    </row>
    <row r="25" spans="1:5" ht="24" x14ac:dyDescent="0.25">
      <c r="A25" s="213">
        <v>3</v>
      </c>
      <c r="B25" s="214" t="s">
        <v>408</v>
      </c>
      <c r="C25" s="217">
        <v>7509</v>
      </c>
      <c r="D25" s="216">
        <v>7209848.5</v>
      </c>
      <c r="E25" s="216">
        <v>2811656.77</v>
      </c>
    </row>
    <row r="26" spans="1:5" x14ac:dyDescent="0.25">
      <c r="A26" s="213">
        <v>4</v>
      </c>
      <c r="B26" s="214" t="s">
        <v>409</v>
      </c>
      <c r="C26" s="215">
        <v>2421</v>
      </c>
      <c r="D26" s="216">
        <v>4952189.93</v>
      </c>
      <c r="E26" s="216">
        <v>2690437.24</v>
      </c>
    </row>
    <row r="27" spans="1:5" x14ac:dyDescent="0.25">
      <c r="A27" s="209" t="s">
        <v>412</v>
      </c>
      <c r="B27" s="209"/>
      <c r="C27" s="209"/>
      <c r="D27" s="208"/>
      <c r="E27" s="198"/>
    </row>
    <row r="28" spans="1:5" ht="15" customHeight="1" x14ac:dyDescent="0.25">
      <c r="A28" s="210" t="s">
        <v>0</v>
      </c>
      <c r="B28" s="210" t="s">
        <v>376</v>
      </c>
      <c r="C28" s="210" t="s">
        <v>401</v>
      </c>
      <c r="D28" s="210" t="s">
        <v>402</v>
      </c>
      <c r="E28" s="210"/>
    </row>
    <row r="29" spans="1:5" ht="36" x14ac:dyDescent="0.25">
      <c r="A29" s="210"/>
      <c r="B29" s="210"/>
      <c r="C29" s="210"/>
      <c r="D29" s="211" t="s">
        <v>403</v>
      </c>
      <c r="E29" s="212" t="s">
        <v>404</v>
      </c>
    </row>
    <row r="30" spans="1:5" x14ac:dyDescent="0.25">
      <c r="A30" s="213">
        <v>1</v>
      </c>
      <c r="B30" s="214" t="s">
        <v>405</v>
      </c>
      <c r="C30" s="217">
        <f>SUM(C32:C34)</f>
        <v>1474</v>
      </c>
      <c r="D30" s="216">
        <f t="shared" ref="D30:E30" si="2">SUM(D32:D34)</f>
        <v>9898964.5200000014</v>
      </c>
      <c r="E30" s="216">
        <v>6508005.2199999997</v>
      </c>
    </row>
    <row r="31" spans="1:5" x14ac:dyDescent="0.25">
      <c r="A31" s="214"/>
      <c r="B31" s="214" t="s">
        <v>406</v>
      </c>
      <c r="C31" s="219"/>
      <c r="D31" s="220"/>
      <c r="E31" s="220"/>
    </row>
    <row r="32" spans="1:5" ht="24" x14ac:dyDescent="0.25">
      <c r="A32" s="213">
        <v>2</v>
      </c>
      <c r="B32" s="214" t="s">
        <v>407</v>
      </c>
      <c r="C32" s="217">
        <v>385</v>
      </c>
      <c r="D32" s="216">
        <v>8297901.1600000001</v>
      </c>
      <c r="E32" s="216">
        <v>5506383.9000000004</v>
      </c>
    </row>
    <row r="33" spans="1:5" ht="24" x14ac:dyDescent="0.25">
      <c r="A33" s="213">
        <v>3</v>
      </c>
      <c r="B33" s="214" t="s">
        <v>408</v>
      </c>
      <c r="C33" s="217">
        <v>859</v>
      </c>
      <c r="D33" s="216">
        <v>1255316.8700000001</v>
      </c>
      <c r="E33" s="216">
        <v>846327.5</v>
      </c>
    </row>
    <row r="34" spans="1:5" x14ac:dyDescent="0.25">
      <c r="A34" s="213">
        <v>4</v>
      </c>
      <c r="B34" s="214" t="s">
        <v>409</v>
      </c>
      <c r="C34" s="215">
        <v>230</v>
      </c>
      <c r="D34" s="216">
        <v>345746.49</v>
      </c>
      <c r="E34" s="216">
        <v>155293.81</v>
      </c>
    </row>
    <row r="35" spans="1:5" ht="15.75" x14ac:dyDescent="0.25">
      <c r="A35" s="191"/>
      <c r="B35" s="72"/>
      <c r="C35" s="72"/>
      <c r="D35" s="221"/>
      <c r="E35" s="72"/>
    </row>
    <row r="36" spans="1:5" ht="15.75" x14ac:dyDescent="0.25">
      <c r="A36" s="209" t="s">
        <v>413</v>
      </c>
      <c r="B36" s="209"/>
      <c r="C36" s="209"/>
      <c r="D36" s="209"/>
      <c r="E36" s="72"/>
    </row>
    <row r="37" spans="1:5" ht="36" x14ac:dyDescent="0.25">
      <c r="A37" s="222" t="s">
        <v>414</v>
      </c>
      <c r="B37" s="214" t="s">
        <v>415</v>
      </c>
      <c r="C37" s="220" t="s">
        <v>403</v>
      </c>
      <c r="D37" s="223" t="s">
        <v>404</v>
      </c>
      <c r="E37" s="72"/>
    </row>
    <row r="38" spans="1:5" x14ac:dyDescent="0.25">
      <c r="A38" s="224">
        <v>5407</v>
      </c>
      <c r="B38" s="215" t="s">
        <v>416</v>
      </c>
      <c r="C38" s="215" t="s">
        <v>417</v>
      </c>
      <c r="D38" s="216">
        <v>437258.74</v>
      </c>
    </row>
    <row r="39" spans="1:5" x14ac:dyDescent="0.25">
      <c r="A39" s="225"/>
      <c r="B39" s="226"/>
      <c r="C39" s="226"/>
      <c r="D39" s="227"/>
    </row>
    <row r="40" spans="1:5" x14ac:dyDescent="0.25">
      <c r="A40" s="226"/>
      <c r="B40" s="226"/>
      <c r="C40" s="226"/>
      <c r="D40" s="226"/>
    </row>
    <row r="41" spans="1:5" x14ac:dyDescent="0.25">
      <c r="A41" s="209" t="s">
        <v>418</v>
      </c>
      <c r="B41" s="209"/>
      <c r="C41" s="209"/>
      <c r="D41" s="209"/>
    </row>
    <row r="42" spans="1:5" ht="24" x14ac:dyDescent="0.25">
      <c r="A42" s="210" t="s">
        <v>0</v>
      </c>
      <c r="B42" s="210" t="s">
        <v>376</v>
      </c>
      <c r="C42" s="210" t="s">
        <v>401</v>
      </c>
      <c r="D42" s="211" t="s">
        <v>402</v>
      </c>
    </row>
    <row r="43" spans="1:5" ht="36" x14ac:dyDescent="0.25">
      <c r="A43" s="210"/>
      <c r="B43" s="210"/>
      <c r="C43" s="210"/>
      <c r="D43" s="211" t="s">
        <v>419</v>
      </c>
    </row>
    <row r="44" spans="1:5" x14ac:dyDescent="0.25">
      <c r="A44" s="213">
        <v>1</v>
      </c>
      <c r="B44" s="214" t="s">
        <v>405</v>
      </c>
      <c r="C44" s="215">
        <v>766</v>
      </c>
      <c r="D44" s="228" t="s">
        <v>420</v>
      </c>
    </row>
    <row r="45" spans="1:5" ht="24" x14ac:dyDescent="0.25">
      <c r="A45" s="214"/>
      <c r="B45" s="214" t="s">
        <v>406</v>
      </c>
      <c r="C45" s="220"/>
      <c r="D45" s="228"/>
    </row>
    <row r="46" spans="1:5" ht="38.25" customHeight="1" x14ac:dyDescent="0.25">
      <c r="A46" s="213">
        <v>2</v>
      </c>
      <c r="B46" s="214" t="s">
        <v>421</v>
      </c>
      <c r="C46" s="215">
        <v>220</v>
      </c>
      <c r="D46" s="228" t="s">
        <v>422</v>
      </c>
    </row>
    <row r="47" spans="1:5" x14ac:dyDescent="0.25">
      <c r="A47" s="213">
        <v>3</v>
      </c>
      <c r="B47" s="214" t="s">
        <v>409</v>
      </c>
      <c r="C47" s="215">
        <v>546</v>
      </c>
      <c r="D47" s="228" t="s">
        <v>423</v>
      </c>
    </row>
    <row r="48" spans="1:5" x14ac:dyDescent="0.25">
      <c r="A48" s="225"/>
      <c r="B48" s="226"/>
      <c r="C48" s="226"/>
      <c r="D48" s="227"/>
    </row>
    <row r="49" spans="1:4" x14ac:dyDescent="0.25">
      <c r="A49" s="226"/>
      <c r="B49" s="226"/>
      <c r="C49" s="226"/>
      <c r="D49" s="226"/>
    </row>
    <row r="50" spans="1:4" ht="30.75" customHeight="1" x14ac:dyDescent="0.25">
      <c r="A50" s="229" t="s">
        <v>424</v>
      </c>
      <c r="B50" s="229"/>
      <c r="C50" s="229"/>
      <c r="D50" s="226"/>
    </row>
    <row r="51" spans="1:4" ht="48" x14ac:dyDescent="0.25">
      <c r="A51" s="222" t="s">
        <v>414</v>
      </c>
      <c r="B51" s="220" t="s">
        <v>403</v>
      </c>
      <c r="C51" s="220" t="s">
        <v>404</v>
      </c>
      <c r="D51" s="226"/>
    </row>
    <row r="52" spans="1:4" x14ac:dyDescent="0.25">
      <c r="A52" s="224">
        <v>26836</v>
      </c>
      <c r="B52" s="215">
        <v>26229.040000000001</v>
      </c>
      <c r="C52" s="215">
        <v>491.95</v>
      </c>
      <c r="D52" s="226"/>
    </row>
  </sheetData>
  <mergeCells count="27">
    <mergeCell ref="A36:D36"/>
    <mergeCell ref="A41:D41"/>
    <mergeCell ref="A42:A43"/>
    <mergeCell ref="B42:B43"/>
    <mergeCell ref="C42:C43"/>
    <mergeCell ref="A50:C50"/>
    <mergeCell ref="A20:A21"/>
    <mergeCell ref="B20:B21"/>
    <mergeCell ref="C20:C21"/>
    <mergeCell ref="D20:E20"/>
    <mergeCell ref="A27:C27"/>
    <mergeCell ref="A28:A29"/>
    <mergeCell ref="B28:B29"/>
    <mergeCell ref="C28:C29"/>
    <mergeCell ref="D28:E28"/>
    <mergeCell ref="A11:E11"/>
    <mergeCell ref="A12:A13"/>
    <mergeCell ref="B12:B13"/>
    <mergeCell ref="C12:C13"/>
    <mergeCell ref="D12:E12"/>
    <mergeCell ref="A19:B19"/>
    <mergeCell ref="A1:E1"/>
    <mergeCell ref="A3:C3"/>
    <mergeCell ref="A4:A5"/>
    <mergeCell ref="B4:B5"/>
    <mergeCell ref="C4:C5"/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тит.лист</vt:lpstr>
      <vt:lpstr>содержание</vt:lpstr>
      <vt:lpstr>п. 1</vt:lpstr>
      <vt:lpstr>п. 2</vt:lpstr>
      <vt:lpstr>п. 3</vt:lpstr>
      <vt:lpstr>п. 4</vt:lpstr>
      <vt:lpstr>п. 5</vt:lpstr>
      <vt:lpstr>п. 6</vt:lpstr>
      <vt:lpstr>п. 7</vt:lpstr>
      <vt:lpstr>'п. 3'!Заголовки_для_печати</vt:lpstr>
      <vt:lpstr>'п.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2020-05-08T10:09:18Z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-233589842</vt:i4>
  </property>
  <property fmtid="{D5CDD505-2E9C-101B-9397-08002B2CF9AE}" pid="3" name="_NewReviewCycle">
    <vt:lpwstr/>
  </property>
  <property fmtid="{D5CDD505-2E9C-101B-9397-08002B2CF9AE}" pid="4" name="_PreviousAdHocReviewCycleID">
    <vt:i4>-988976198</vt:i4>
  </property>
</Properties>
</file>