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.pegas.che\Zakon\О Т Д Е Л Ы\Кабинет 229 ОПАИР\Дебиторка, кредиторка\САЙТ\2023\на 01.01.2023\"/>
    </mc:Choice>
  </mc:AlternateContent>
  <bookViews>
    <workbookView xWindow="-120" yWindow="-120" windowWidth="9270" windowHeight="5385" tabRatio="462" activeTab="3"/>
  </bookViews>
  <sheets>
    <sheet name="ДЗ_бюджет" sheetId="21" r:id="rId1"/>
    <sheet name="КЗ_бюджет" sheetId="22" r:id="rId2"/>
    <sheet name="ДЗ_внебюджет" sheetId="19" r:id="rId3"/>
    <sheet name="КЗ_внебюджет" sheetId="20" r:id="rId4"/>
  </sheets>
  <definedNames>
    <definedName name="_xlnm._FilterDatabase" localSheetId="0" hidden="1">ДЗ_бюджет!#REF!</definedName>
    <definedName name="_xlnm._FilterDatabase" localSheetId="2" hidden="1">ДЗ_внебюджет!#REF!</definedName>
    <definedName name="_xlnm._FilterDatabase" localSheetId="1" hidden="1">КЗ_бюджет!#REF!</definedName>
    <definedName name="_xlnm._FilterDatabase" localSheetId="3" hidden="1">КЗ_внебюджет!#REF!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2" l="1"/>
  <c r="N17" i="21" l="1"/>
  <c r="N21" i="21"/>
  <c r="N22" i="21"/>
  <c r="N23" i="21"/>
  <c r="N24" i="21"/>
  <c r="N31" i="21"/>
  <c r="N29" i="21"/>
  <c r="N10" i="22" l="1"/>
  <c r="M28" i="22" l="1"/>
  <c r="L28" i="22"/>
  <c r="K28" i="22"/>
  <c r="J28" i="22"/>
  <c r="I28" i="22"/>
  <c r="H28" i="22"/>
  <c r="G28" i="22"/>
  <c r="F28" i="22"/>
  <c r="E28" i="22"/>
  <c r="D28" i="22"/>
  <c r="C28" i="22"/>
  <c r="B28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L28" i="20"/>
  <c r="K28" i="20"/>
  <c r="J28" i="20"/>
  <c r="I28" i="20"/>
  <c r="H28" i="20"/>
  <c r="G28" i="20"/>
  <c r="F28" i="20"/>
  <c r="E28" i="20"/>
  <c r="D28" i="20"/>
  <c r="C28" i="20"/>
  <c r="B28" i="20"/>
  <c r="L12" i="20"/>
  <c r="K12" i="20"/>
  <c r="J12" i="20"/>
  <c r="I12" i="20"/>
  <c r="H12" i="20"/>
  <c r="G12" i="20"/>
  <c r="F12" i="20"/>
  <c r="E12" i="20"/>
  <c r="D12" i="20"/>
  <c r="C12" i="20"/>
  <c r="B12" i="20"/>
  <c r="M28" i="19" l="1"/>
  <c r="L28" i="19"/>
  <c r="K28" i="19"/>
  <c r="J28" i="19"/>
  <c r="I28" i="19"/>
  <c r="H28" i="19"/>
  <c r="G28" i="19"/>
  <c r="F28" i="19"/>
  <c r="E28" i="19"/>
  <c r="D28" i="19"/>
  <c r="C28" i="19"/>
  <c r="B28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L12" i="21" l="1"/>
  <c r="K12" i="21"/>
  <c r="J12" i="21"/>
  <c r="I12" i="21"/>
  <c r="H12" i="21"/>
  <c r="G12" i="21"/>
  <c r="F12" i="21"/>
  <c r="E12" i="21"/>
  <c r="D12" i="21"/>
  <c r="C12" i="21"/>
  <c r="B12" i="21"/>
  <c r="M28" i="21"/>
  <c r="M6" i="21" s="1"/>
  <c r="L28" i="21"/>
  <c r="K28" i="21"/>
  <c r="J28" i="21"/>
  <c r="I28" i="21"/>
  <c r="H28" i="21"/>
  <c r="G28" i="21"/>
  <c r="F28" i="21"/>
  <c r="E28" i="21"/>
  <c r="D28" i="21"/>
  <c r="C28" i="21"/>
  <c r="B28" i="21"/>
  <c r="L6" i="21" l="1"/>
  <c r="M31" i="20" l="1"/>
  <c r="M30" i="20"/>
  <c r="M29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1" i="20"/>
  <c r="M10" i="20"/>
  <c r="M9" i="20"/>
  <c r="M8" i="20"/>
  <c r="M7" i="20"/>
  <c r="K6" i="20"/>
  <c r="G6" i="20"/>
  <c r="J6" i="20"/>
  <c r="I6" i="20"/>
  <c r="F6" i="20"/>
  <c r="E6" i="20" l="1"/>
  <c r="B6" i="20"/>
  <c r="L6" i="20"/>
  <c r="H6" i="20"/>
  <c r="D6" i="20"/>
  <c r="C6" i="20"/>
  <c r="M28" i="20"/>
  <c r="M12" i="20"/>
  <c r="N31" i="22"/>
  <c r="N30" i="22"/>
  <c r="N29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1" i="22"/>
  <c r="N9" i="22"/>
  <c r="N8" i="22"/>
  <c r="N7" i="22"/>
  <c r="C6" i="22" l="1"/>
  <c r="M6" i="20"/>
  <c r="L6" i="22"/>
  <c r="K6" i="22"/>
  <c r="D6" i="22"/>
  <c r="H6" i="22"/>
  <c r="E6" i="22"/>
  <c r="I6" i="22"/>
  <c r="M6" i="22"/>
  <c r="J6" i="22"/>
  <c r="G6" i="22"/>
  <c r="F6" i="22"/>
  <c r="N28" i="22"/>
  <c r="N12" i="22"/>
  <c r="N6" i="22" l="1"/>
  <c r="N31" i="19" l="1"/>
  <c r="N30" i="19"/>
  <c r="N29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1" i="19"/>
  <c r="N10" i="19"/>
  <c r="N9" i="19"/>
  <c r="N8" i="19"/>
  <c r="N7" i="19"/>
  <c r="J6" i="19" l="1"/>
  <c r="F6" i="19"/>
  <c r="G6" i="19"/>
  <c r="D6" i="19"/>
  <c r="L6" i="19"/>
  <c r="K6" i="19"/>
  <c r="E6" i="19"/>
  <c r="M6" i="19"/>
  <c r="H6" i="19"/>
  <c r="I6" i="19"/>
  <c r="N28" i="19"/>
  <c r="C6" i="19"/>
  <c r="N12" i="19"/>
  <c r="B6" i="19"/>
  <c r="N30" i="21"/>
  <c r="N27" i="21"/>
  <c r="N26" i="21"/>
  <c r="N25" i="21"/>
  <c r="N20" i="21"/>
  <c r="N19" i="21"/>
  <c r="N18" i="21"/>
  <c r="N16" i="21"/>
  <c r="N15" i="21"/>
  <c r="N14" i="21"/>
  <c r="N13" i="21"/>
  <c r="N11" i="21"/>
  <c r="N10" i="21"/>
  <c r="N9" i="21"/>
  <c r="N8" i="21"/>
  <c r="N7" i="21"/>
  <c r="H6" i="21"/>
  <c r="D6" i="21" l="1"/>
  <c r="K6" i="21"/>
  <c r="F6" i="21"/>
  <c r="E6" i="21"/>
  <c r="I6" i="21"/>
  <c r="N6" i="19"/>
  <c r="J6" i="21"/>
  <c r="G6" i="21"/>
  <c r="N28" i="21"/>
  <c r="N12" i="21"/>
  <c r="C6" i="21"/>
  <c r="B6" i="21"/>
  <c r="N6" i="21" l="1"/>
</calcChain>
</file>

<file path=xl/sharedStrings.xml><?xml version="1.0" encoding="utf-8"?>
<sst xmlns="http://schemas.openxmlformats.org/spreadsheetml/2006/main" count="179" uniqueCount="56">
  <si>
    <t>Показатель</t>
  </si>
  <si>
    <t>Наименование сферы (органов управления и муниципальных учреждений, относящихся к сфере) и направлений расходов</t>
  </si>
  <si>
    <t>в т.ч. просро-ченная задолжен-ность</t>
  </si>
  <si>
    <t>Аппарат управления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</si>
  <si>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</si>
  <si>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</si>
  <si>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</si>
  <si>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</si>
  <si>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</si>
  <si>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Физическая культура и спорт</t>
  </si>
  <si>
    <t>Муниципальные учреждения, подведомствен-ные комитету по управлению имуществом города</t>
  </si>
  <si>
    <t>Муниципальные учреждения, подведомствен-ные финансовому управлению мэрии</t>
  </si>
  <si>
    <t>Прочие расходы</t>
  </si>
  <si>
    <t>Задолженность всего, в т.ч.:</t>
  </si>
  <si>
    <t xml:space="preserve">Заработная плата </t>
  </si>
  <si>
    <t xml:space="preserve">Прочие несоциальные выплаты персоналу в денежной и в натуральной форме 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</si>
  <si>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</si>
  <si>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</si>
  <si>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</si>
  <si>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услуги, в т.ч.:</t>
  </si>
  <si>
    <t xml:space="preserve">     отопление</t>
  </si>
  <si>
    <t xml:space="preserve">     освещение</t>
  </si>
  <si>
    <t xml:space="preserve">     водоснабжение</t>
  </si>
  <si>
    <t xml:space="preserve">     прочие коммунальные услуги</t>
  </si>
  <si>
    <t>Арендная плата за пользование имуществом, земельными участками и другими обособленными природными объектами</t>
  </si>
  <si>
    <t xml:space="preserve">Работы, услуги по содержанию имущества </t>
  </si>
  <si>
    <t xml:space="preserve">Прочие работы, услуги; страхование </t>
  </si>
  <si>
    <t xml:space="preserve">Услуги, работы для целей капитальных вложений </t>
  </si>
  <si>
    <t xml:space="preserve">Обслуживание государственного (муниципального) долга </t>
  </si>
  <si>
    <t xml:space="preserve"> Безвозмездные перечисления текущего характера организациям</t>
  </si>
  <si>
    <t>Пособия по социальной помощи населению в денежной и в натуральной форме</t>
  </si>
  <si>
    <t xml:space="preserve">Пенсии, пособия, выплачиваемые работодателями, нанимателями бывшим работникам </t>
  </si>
  <si>
    <t>Социальные пособия и компенсации персоналу в денежной и натуральной форме</t>
  </si>
  <si>
    <t xml:space="preserve">Прочие расходы </t>
  </si>
  <si>
    <t>Увеличение стоимости основных средств, нематериальных активов, непроизведенных активов</t>
  </si>
  <si>
    <t>Увеличение стоимости материальных запасов, в т. ч.:</t>
  </si>
  <si>
    <t xml:space="preserve">     продукты питания</t>
  </si>
  <si>
    <t xml:space="preserve">     другие материальные запасы </t>
  </si>
  <si>
    <t>Увеличение стоимости биологических активов</t>
  </si>
  <si>
    <t>Капитальный ремонт</t>
  </si>
  <si>
    <t>Муниципальные учреждения, подведомственные мэрии города Череповца</t>
  </si>
  <si>
    <t>Муниципальные учреждения, подведомственные финансовому управлению мэрии</t>
  </si>
  <si>
    <t>Муниципальные учреждения, подведомственные комитету по управлению имуществом города</t>
  </si>
  <si>
    <t>Безвозмездные перечисления текущего характера организациям</t>
  </si>
  <si>
    <t>(рублей)</t>
  </si>
  <si>
    <t>Объем дебиторской задолженности по бюджетным средствам на 1 января 2023 года</t>
  </si>
  <si>
    <t>Объем кредиторской задолженности по бюджетным средствам на 1 января 2023 года</t>
  </si>
  <si>
    <t>Всего кредиторская задолженность</t>
  </si>
  <si>
    <t xml:space="preserve">в т.ч. просро-ченная задолжен-ность </t>
  </si>
  <si>
    <t xml:space="preserve">Всего дебиторская задолженность  </t>
  </si>
  <si>
    <t xml:space="preserve">Всего дебиторская задолженность </t>
  </si>
  <si>
    <t>Объем дебиторской задолженности по внебюджетным средствам на 1 января 2023 года</t>
  </si>
  <si>
    <t>Объем кредиторской задолженности по внебюджетным средствам на 1 января 2023 года</t>
  </si>
  <si>
    <t xml:space="preserve">Всего кредиторская задолженность </t>
  </si>
  <si>
    <t xml:space="preserve">в т.ч. просро-ченная задолженность </t>
  </si>
  <si>
    <t>Муниципальное образование "Городской округ город Череповец Вологодской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</si>
</sst>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1" fillId="2" borderId="1">
      <alignment horizontal="left" vertical="top"/>
    </xf>
    <xf numFmtId="0" fontId="1" fillId="3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</cellStyleXfs>
  <cellXfs count="6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4" fontId="3" fillId="0" borderId="2" xfId="5" applyNumberFormat="1" applyFont="1" applyFill="1" applyBorder="1" applyAlignment="1">
      <alignment horizontal="right" vertical="center" wrapText="1"/>
    </xf>
    <xf numFmtId="0" fontId="2" fillId="5" borderId="8" xfId="5" applyFont="1" applyFill="1" applyBorder="1" applyAlignment="1">
      <alignment horizontal="left" vertical="center" wrapText="1"/>
    </xf>
    <xf numFmtId="4" fontId="2" fillId="0" borderId="2" xfId="5" applyNumberFormat="1" applyFont="1" applyFill="1" applyBorder="1" applyAlignment="1">
      <alignment horizontal="right" vertical="center" wrapText="1"/>
    </xf>
    <xf numFmtId="0" fontId="2" fillId="0" borderId="1" xfId="5" applyFont="1" applyFill="1" applyAlignment="1">
      <alignment horizontal="left" vertical="center" wrapText="1"/>
    </xf>
    <xf numFmtId="0" fontId="5" fillId="5" borderId="0" xfId="0" applyFont="1" applyFill="1"/>
    <xf numFmtId="49" fontId="3" fillId="0" borderId="2" xfId="4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2" fillId="0" borderId="2" xfId="5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2" xfId="5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8" xfId="5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0" fontId="2" fillId="0" borderId="9" xfId="5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right" vertical="center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left" vertical="center" wrapText="1"/>
    </xf>
    <xf numFmtId="0" fontId="7" fillId="0" borderId="1" xfId="5" applyFont="1" applyFill="1" applyAlignment="1">
      <alignment horizontal="left" vertical="center" wrapText="1"/>
    </xf>
    <xf numFmtId="4" fontId="7" fillId="0" borderId="2" xfId="5" applyNumberFormat="1" applyFont="1" applyFill="1" applyBorder="1" applyAlignment="1">
      <alignment horizontal="right" vertical="center" wrapText="1"/>
    </xf>
    <xf numFmtId="4" fontId="7" fillId="0" borderId="2" xfId="1" applyNumberFormat="1" applyFont="1" applyFill="1" applyBorder="1" applyAlignment="1">
      <alignment horizontal="right" vertical="center"/>
    </xf>
    <xf numFmtId="0" fontId="7" fillId="0" borderId="1" xfId="6" applyFont="1" applyFill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center" vertical="center" wrapText="1"/>
    </xf>
    <xf numFmtId="4" fontId="7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vertical="center" wrapText="1"/>
    </xf>
    <xf numFmtId="4" fontId="3" fillId="0" borderId="2" xfId="1" applyNumberFormat="1" applyFont="1" applyBorder="1" applyAlignment="1">
      <alignment vertical="center"/>
    </xf>
    <xf numFmtId="4" fontId="2" fillId="0" borderId="2" xfId="5" applyNumberFormat="1" applyFont="1" applyFill="1" applyBorder="1" applyAlignment="1">
      <alignment vertical="center" wrapText="1"/>
    </xf>
    <xf numFmtId="4" fontId="2" fillId="0" borderId="2" xfId="1" applyNumberFormat="1" applyFont="1" applyBorder="1" applyAlignment="1">
      <alignment vertical="center"/>
    </xf>
    <xf numFmtId="4" fontId="2" fillId="0" borderId="2" xfId="1" applyNumberFormat="1" applyFont="1" applyFill="1" applyBorder="1" applyAlignment="1">
      <alignment vertical="center"/>
    </xf>
    <xf numFmtId="4" fontId="7" fillId="0" borderId="2" xfId="5" applyNumberFormat="1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49" fontId="3" fillId="5" borderId="3" xfId="3" applyFont="1" applyFill="1" applyBorder="1" applyAlignment="1">
      <alignment horizontal="center" vertical="center"/>
    </xf>
    <xf numFmtId="49" fontId="3" fillId="5" borderId="4" xfId="3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3" xfId="3" applyFont="1" applyFill="1" applyBorder="1" applyAlignment="1">
      <alignment horizontal="center" vertical="center"/>
    </xf>
    <xf numFmtId="49" fontId="3" fillId="0" borderId="4" xfId="3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/>
    </xf>
  </cellXfs>
  <cellStyles count="7">
    <cellStyle name="Обычный" xfId="0" builtinId="0"/>
    <cellStyle name="㼿㼿㼿㼠㼿㼿㼿㼠㼿㼠㼿㼿㼿" xfId="1"/>
    <cellStyle name="㼿㼿㼿㼠㼿㼿㼿㼿㼿㼿㼿" xfId="2"/>
    <cellStyle name="㼿㼿㼿㼿‿㼿㼿?" xfId="3"/>
    <cellStyle name="㼿㼿㼿㼿‿㼿㼿㼿㼿㼿㼠㼿㼿㼿" xfId="4"/>
    <cellStyle name="㼿㼿㼿㼿㼠㼿?" xfId="5"/>
    <cellStyle name="㼿㼿㼿㼿㼠㼿‿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zoomScaleSheetLayoutView="75" workbookViewId="0">
      <selection activeCell="R8" sqref="R8"/>
    </sheetView>
  </sheetViews>
  <sheetFormatPr defaultColWidth="9.140625" defaultRowHeight="15" x14ac:dyDescent="0.25"/>
  <cols>
    <col min="1" max="1" width="53.5703125" style="7" customWidth="1"/>
    <col min="2" max="4" width="16.7109375" style="1" customWidth="1"/>
    <col min="5" max="5" width="13.5703125" style="1" hidden="1" customWidth="1"/>
    <col min="6" max="7" width="16.7109375" style="1" customWidth="1"/>
    <col min="8" max="8" width="19" style="1" customWidth="1"/>
    <col min="9" max="9" width="16.7109375" style="1" customWidth="1"/>
    <col min="10" max="10" width="21.85546875" style="1" customWidth="1"/>
    <col min="11" max="11" width="20.85546875" style="1" hidden="1" customWidth="1"/>
    <col min="12" max="12" width="21.5703125" style="1" customWidth="1"/>
    <col min="13" max="13" width="15" style="1" hidden="1" customWidth="1"/>
    <col min="14" max="14" width="17.28515625" style="1" customWidth="1"/>
    <col min="15" max="15" width="15.42578125" style="1" customWidth="1"/>
    <col min="16" max="16384" width="9.140625" style="1"/>
  </cols>
  <sheetData>
    <row r="1" spans="1:15" ht="23.25" customHeight="1" x14ac:dyDescent="0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4" customHeight="1" x14ac:dyDescent="0.3">
      <c r="A2" s="40" t="s">
        <v>55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6.5" x14ac:dyDescent="0.25">
      <c r="A3" s="42"/>
      <c r="B3" s="42"/>
      <c r="C3" s="42"/>
      <c r="D3" s="43"/>
      <c r="E3" s="43"/>
      <c r="F3" s="43"/>
      <c r="G3" s="43"/>
      <c r="H3" s="43"/>
      <c r="I3" s="43"/>
      <c r="J3" s="2"/>
      <c r="K3" s="2"/>
      <c r="L3" s="2"/>
      <c r="M3" s="2"/>
      <c r="N3" s="2"/>
      <c r="O3" s="2" t="s">
        <v>44</v>
      </c>
    </row>
    <row r="4" spans="1:15" ht="15.75" customHeight="1" x14ac:dyDescent="0.25">
      <c r="A4" s="46" t="s">
        <v>0</v>
      </c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4" t="s">
        <v>49</v>
      </c>
      <c r="O4" s="44" t="s">
        <v>48</v>
      </c>
    </row>
    <row r="5" spans="1:15" ht="122.25" customHeight="1" x14ac:dyDescent="0.25">
      <c r="A5" s="47"/>
      <c r="B5" s="8" t="s">
        <v>3</v>
      </c>
      <c r="C5" s="8" t="s">
        <v>4</v>
      </c>
      <c r="D5" s="8" t="s">
        <v>5</v>
      </c>
      <c r="E5" s="8" t="s">
        <v>6</v>
      </c>
      <c r="F5" s="11" t="s">
        <v>9</v>
      </c>
      <c r="G5" s="22" t="s">
        <v>7</v>
      </c>
      <c r="H5" s="22" t="s">
        <v>8</v>
      </c>
      <c r="I5" s="22" t="s">
        <v>39</v>
      </c>
      <c r="J5" s="11" t="s">
        <v>40</v>
      </c>
      <c r="K5" s="8" t="s">
        <v>41</v>
      </c>
      <c r="L5" s="8" t="s">
        <v>42</v>
      </c>
      <c r="M5" s="8" t="s">
        <v>12</v>
      </c>
      <c r="N5" s="45"/>
      <c r="O5" s="45"/>
    </row>
    <row r="6" spans="1:15" ht="18" customHeight="1" x14ac:dyDescent="0.25">
      <c r="A6" s="23" t="s">
        <v>13</v>
      </c>
      <c r="B6" s="32">
        <f t="shared" ref="B6:M6" si="0">B7+B8+B9+B10+B11+B12+B17+B18+B19+B20+B21+B22+B23+B24+B25+B26+B27+B28+B31</f>
        <v>27274.9</v>
      </c>
      <c r="C6" s="32">
        <f t="shared" si="0"/>
        <v>282469.43</v>
      </c>
      <c r="D6" s="32">
        <f t="shared" si="0"/>
        <v>1795199.1300000001</v>
      </c>
      <c r="E6" s="32">
        <f t="shared" si="0"/>
        <v>0</v>
      </c>
      <c r="F6" s="32">
        <f t="shared" si="0"/>
        <v>325371.08999999997</v>
      </c>
      <c r="G6" s="32">
        <f t="shared" si="0"/>
        <v>2378058.0700000003</v>
      </c>
      <c r="H6" s="32">
        <f t="shared" si="0"/>
        <v>701155435.07999992</v>
      </c>
      <c r="I6" s="32">
        <f t="shared" si="0"/>
        <v>93930067.280000001</v>
      </c>
      <c r="J6" s="32">
        <f t="shared" si="0"/>
        <v>1371467.6300000001</v>
      </c>
      <c r="K6" s="32">
        <f t="shared" si="0"/>
        <v>0</v>
      </c>
      <c r="L6" s="32">
        <f t="shared" si="0"/>
        <v>430.68</v>
      </c>
      <c r="M6" s="32">
        <f t="shared" si="0"/>
        <v>0</v>
      </c>
      <c r="N6" s="33">
        <f>SUM(B6:M6)</f>
        <v>801265773.28999984</v>
      </c>
      <c r="O6" s="32">
        <v>0</v>
      </c>
    </row>
    <row r="7" spans="1:15" ht="18" customHeight="1" x14ac:dyDescent="0.25">
      <c r="A7" s="4" t="s">
        <v>14</v>
      </c>
      <c r="B7" s="34">
        <v>4548</v>
      </c>
      <c r="C7" s="34">
        <v>1291</v>
      </c>
      <c r="D7" s="34">
        <v>0</v>
      </c>
      <c r="E7" s="34">
        <v>0</v>
      </c>
      <c r="F7" s="34">
        <v>0</v>
      </c>
      <c r="G7" s="34">
        <v>7260.87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5">
        <f>SUM(B7:M7)</f>
        <v>13099.869999999999</v>
      </c>
      <c r="O7" s="34">
        <v>0</v>
      </c>
    </row>
    <row r="8" spans="1:15" s="12" customFormat="1" ht="33" customHeight="1" x14ac:dyDescent="0.25">
      <c r="A8" s="6" t="s">
        <v>15</v>
      </c>
      <c r="B8" s="34">
        <v>0</v>
      </c>
      <c r="C8" s="34">
        <v>0</v>
      </c>
      <c r="D8" s="34">
        <v>0</v>
      </c>
      <c r="E8" s="34">
        <v>0</v>
      </c>
      <c r="F8" s="34">
        <v>36400</v>
      </c>
      <c r="G8" s="34">
        <v>0</v>
      </c>
      <c r="H8" s="34">
        <v>0</v>
      </c>
      <c r="I8" s="34">
        <v>0</v>
      </c>
      <c r="J8" s="34">
        <v>39520</v>
      </c>
      <c r="K8" s="34">
        <v>0</v>
      </c>
      <c r="L8" s="34">
        <v>0</v>
      </c>
      <c r="M8" s="34">
        <v>0</v>
      </c>
      <c r="N8" s="36">
        <f t="shared" ref="N8:N31" si="1">SUM(B8:M8)</f>
        <v>75920</v>
      </c>
      <c r="O8" s="34">
        <v>0</v>
      </c>
    </row>
    <row r="9" spans="1:15" s="12" customFormat="1" ht="18" customHeight="1" x14ac:dyDescent="0.25">
      <c r="A9" s="6" t="s">
        <v>16</v>
      </c>
      <c r="B9" s="34">
        <v>2776.9</v>
      </c>
      <c r="C9" s="34">
        <v>0</v>
      </c>
      <c r="D9" s="34">
        <v>3764.35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6">
        <f t="shared" si="1"/>
        <v>6541.25</v>
      </c>
      <c r="O9" s="34">
        <v>0</v>
      </c>
    </row>
    <row r="10" spans="1:15" s="12" customFormat="1" ht="18" customHeight="1" x14ac:dyDescent="0.25">
      <c r="A10" s="6" t="s">
        <v>17</v>
      </c>
      <c r="B10" s="34">
        <v>0</v>
      </c>
      <c r="C10" s="34">
        <v>12707.19</v>
      </c>
      <c r="D10" s="34">
        <v>113.45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6">
        <f t="shared" si="1"/>
        <v>12820.640000000001</v>
      </c>
      <c r="O10" s="34">
        <v>0</v>
      </c>
    </row>
    <row r="11" spans="1:15" s="12" customFormat="1" ht="18" customHeight="1" x14ac:dyDescent="0.25">
      <c r="A11" s="6" t="s">
        <v>18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6">
        <f t="shared" si="1"/>
        <v>0</v>
      </c>
      <c r="O11" s="34">
        <v>0</v>
      </c>
    </row>
    <row r="12" spans="1:15" s="12" customFormat="1" ht="18" customHeight="1" x14ac:dyDescent="0.25">
      <c r="A12" s="6" t="s">
        <v>19</v>
      </c>
      <c r="B12" s="34">
        <f t="shared" ref="B12:L12" si="2">B13+B14+B15+B16</f>
        <v>0</v>
      </c>
      <c r="C12" s="34">
        <f t="shared" si="2"/>
        <v>16295.45</v>
      </c>
      <c r="D12" s="34">
        <f t="shared" si="2"/>
        <v>8316.01</v>
      </c>
      <c r="E12" s="34">
        <f t="shared" si="2"/>
        <v>0</v>
      </c>
      <c r="F12" s="34">
        <f t="shared" si="2"/>
        <v>86.09</v>
      </c>
      <c r="G12" s="34">
        <f t="shared" si="2"/>
        <v>2266900</v>
      </c>
      <c r="H12" s="34">
        <f t="shared" si="2"/>
        <v>0</v>
      </c>
      <c r="I12" s="34">
        <f t="shared" si="2"/>
        <v>0</v>
      </c>
      <c r="J12" s="34">
        <f t="shared" si="2"/>
        <v>1017446.7500000001</v>
      </c>
      <c r="K12" s="34">
        <f t="shared" si="2"/>
        <v>0</v>
      </c>
      <c r="L12" s="34">
        <f t="shared" si="2"/>
        <v>430.68</v>
      </c>
      <c r="M12" s="34">
        <v>0</v>
      </c>
      <c r="N12" s="36">
        <f t="shared" si="1"/>
        <v>3309474.98</v>
      </c>
      <c r="O12" s="34">
        <v>0</v>
      </c>
    </row>
    <row r="13" spans="1:15" s="12" customFormat="1" ht="15.75" x14ac:dyDescent="0.25">
      <c r="A13" s="24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551770.27</v>
      </c>
      <c r="K13" s="37">
        <v>0</v>
      </c>
      <c r="L13" s="37">
        <v>0</v>
      </c>
      <c r="M13" s="37">
        <v>0</v>
      </c>
      <c r="N13" s="38">
        <f t="shared" si="1"/>
        <v>551770.27</v>
      </c>
      <c r="O13" s="37">
        <v>0</v>
      </c>
    </row>
    <row r="14" spans="1:15" s="12" customFormat="1" ht="15.75" x14ac:dyDescent="0.25">
      <c r="A14" s="24" t="s">
        <v>21</v>
      </c>
      <c r="B14" s="37">
        <v>0</v>
      </c>
      <c r="C14" s="37">
        <v>12253.01</v>
      </c>
      <c r="D14" s="37">
        <v>0</v>
      </c>
      <c r="E14" s="37">
        <v>0</v>
      </c>
      <c r="F14" s="37">
        <v>0</v>
      </c>
      <c r="G14" s="37">
        <v>2266900</v>
      </c>
      <c r="H14" s="37">
        <v>0</v>
      </c>
      <c r="I14" s="37">
        <v>0</v>
      </c>
      <c r="J14" s="37">
        <v>458004.34</v>
      </c>
      <c r="K14" s="37">
        <v>0</v>
      </c>
      <c r="L14" s="37">
        <v>0</v>
      </c>
      <c r="M14" s="37">
        <v>0</v>
      </c>
      <c r="N14" s="38">
        <f t="shared" si="1"/>
        <v>2737157.3499999996</v>
      </c>
      <c r="O14" s="37">
        <v>0</v>
      </c>
    </row>
    <row r="15" spans="1:15" s="12" customFormat="1" ht="15.75" x14ac:dyDescent="0.25">
      <c r="A15" s="24" t="s">
        <v>22</v>
      </c>
      <c r="B15" s="37">
        <v>0</v>
      </c>
      <c r="C15" s="37">
        <v>42.44</v>
      </c>
      <c r="D15" s="37">
        <v>8316.01</v>
      </c>
      <c r="E15" s="37">
        <v>0</v>
      </c>
      <c r="F15" s="37">
        <v>86.09</v>
      </c>
      <c r="G15" s="37">
        <v>0</v>
      </c>
      <c r="H15" s="37">
        <v>0</v>
      </c>
      <c r="I15" s="37">
        <v>0</v>
      </c>
      <c r="J15" s="37">
        <v>7672.14</v>
      </c>
      <c r="K15" s="37">
        <v>0</v>
      </c>
      <c r="L15" s="37">
        <v>430.68</v>
      </c>
      <c r="M15" s="37">
        <v>0</v>
      </c>
      <c r="N15" s="38">
        <f t="shared" si="1"/>
        <v>16547.36</v>
      </c>
      <c r="O15" s="37">
        <v>0</v>
      </c>
    </row>
    <row r="16" spans="1:15" s="12" customFormat="1" ht="17.25" customHeight="1" x14ac:dyDescent="0.25">
      <c r="A16" s="27" t="s">
        <v>23</v>
      </c>
      <c r="B16" s="37">
        <v>0</v>
      </c>
      <c r="C16" s="37">
        <v>4000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f t="shared" si="1"/>
        <v>4000</v>
      </c>
      <c r="O16" s="37">
        <v>0</v>
      </c>
    </row>
    <row r="17" spans="1:15" s="12" customFormat="1" ht="47.25" hidden="1" x14ac:dyDescent="0.25">
      <c r="A17" s="6" t="s">
        <v>24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6">
        <f t="shared" si="1"/>
        <v>0</v>
      </c>
      <c r="O17" s="34">
        <v>0</v>
      </c>
    </row>
    <row r="18" spans="1:15" s="12" customFormat="1" ht="18" customHeight="1" x14ac:dyDescent="0.25">
      <c r="A18" s="6" t="s">
        <v>25</v>
      </c>
      <c r="B18" s="34">
        <v>0</v>
      </c>
      <c r="C18" s="34">
        <v>1300</v>
      </c>
      <c r="D18" s="34">
        <v>0.1</v>
      </c>
      <c r="E18" s="34">
        <v>0</v>
      </c>
      <c r="F18" s="34">
        <v>0</v>
      </c>
      <c r="G18" s="34">
        <v>0</v>
      </c>
      <c r="H18" s="34">
        <v>0</v>
      </c>
      <c r="I18" s="34">
        <v>93583299.359999999</v>
      </c>
      <c r="J18" s="34">
        <v>0</v>
      </c>
      <c r="K18" s="34">
        <v>0</v>
      </c>
      <c r="L18" s="34">
        <v>0</v>
      </c>
      <c r="M18" s="34">
        <v>0</v>
      </c>
      <c r="N18" s="36">
        <f t="shared" si="1"/>
        <v>93584599.459999993</v>
      </c>
      <c r="O18" s="34">
        <v>0</v>
      </c>
    </row>
    <row r="19" spans="1:15" s="12" customFormat="1" ht="18" customHeight="1" x14ac:dyDescent="0.25">
      <c r="A19" s="6" t="s">
        <v>26</v>
      </c>
      <c r="B19" s="34">
        <v>19950</v>
      </c>
      <c r="C19" s="34">
        <v>143395.66</v>
      </c>
      <c r="D19" s="34">
        <v>271530.12</v>
      </c>
      <c r="E19" s="34">
        <v>0</v>
      </c>
      <c r="F19" s="34">
        <v>288885</v>
      </c>
      <c r="G19" s="34">
        <v>103897.2</v>
      </c>
      <c r="H19" s="34">
        <v>0</v>
      </c>
      <c r="I19" s="34">
        <v>346767.92</v>
      </c>
      <c r="J19" s="34">
        <v>283750.53999999998</v>
      </c>
      <c r="K19" s="34">
        <v>0</v>
      </c>
      <c r="L19" s="34">
        <v>0</v>
      </c>
      <c r="M19" s="34">
        <v>0</v>
      </c>
      <c r="N19" s="36">
        <f t="shared" si="1"/>
        <v>1458176.44</v>
      </c>
      <c r="O19" s="34">
        <v>0</v>
      </c>
    </row>
    <row r="20" spans="1:15" s="12" customFormat="1" ht="18" customHeight="1" x14ac:dyDescent="0.25">
      <c r="A20" s="6" t="s">
        <v>27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2007839.68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6">
        <f t="shared" si="1"/>
        <v>2007839.68</v>
      </c>
      <c r="O20" s="34">
        <v>0</v>
      </c>
    </row>
    <row r="21" spans="1:15" s="12" customFormat="1" ht="31.5" hidden="1" x14ac:dyDescent="0.25">
      <c r="A21" s="6" t="s">
        <v>28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6">
        <f t="shared" si="1"/>
        <v>0</v>
      </c>
      <c r="O21" s="34">
        <v>0</v>
      </c>
    </row>
    <row r="22" spans="1:15" s="12" customFormat="1" ht="54" hidden="1" customHeight="1" x14ac:dyDescent="0.25">
      <c r="A22" s="6" t="s">
        <v>43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6">
        <f t="shared" si="1"/>
        <v>0</v>
      </c>
      <c r="O22" s="34">
        <v>0</v>
      </c>
    </row>
    <row r="23" spans="1:15" s="12" customFormat="1" ht="31.5" hidden="1" x14ac:dyDescent="0.25">
      <c r="A23" s="6" t="s">
        <v>30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6">
        <f t="shared" si="1"/>
        <v>0</v>
      </c>
      <c r="O23" s="34">
        <v>0</v>
      </c>
    </row>
    <row r="24" spans="1:15" s="12" customFormat="1" ht="31.5" hidden="1" x14ac:dyDescent="0.25">
      <c r="A24" s="6" t="s">
        <v>31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6">
        <f>SUM(B24:M24)</f>
        <v>0</v>
      </c>
      <c r="O24" s="34">
        <v>0</v>
      </c>
    </row>
    <row r="25" spans="1:15" s="12" customFormat="1" ht="33.75" customHeight="1" x14ac:dyDescent="0.25">
      <c r="A25" s="6" t="s">
        <v>32</v>
      </c>
      <c r="B25" s="34">
        <v>0</v>
      </c>
      <c r="C25" s="34">
        <v>2511.56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6">
        <f t="shared" si="1"/>
        <v>2511.56</v>
      </c>
      <c r="O25" s="34">
        <v>0</v>
      </c>
    </row>
    <row r="26" spans="1:15" s="12" customFormat="1" ht="18" customHeight="1" x14ac:dyDescent="0.25">
      <c r="A26" s="6" t="s">
        <v>33</v>
      </c>
      <c r="B26" s="34">
        <v>0</v>
      </c>
      <c r="C26" s="34">
        <v>104968.57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30750.34</v>
      </c>
      <c r="K26" s="34">
        <v>0</v>
      </c>
      <c r="L26" s="34">
        <v>0</v>
      </c>
      <c r="M26" s="34">
        <v>0</v>
      </c>
      <c r="N26" s="36">
        <f t="shared" si="1"/>
        <v>135718.91</v>
      </c>
      <c r="O26" s="34">
        <v>0</v>
      </c>
    </row>
    <row r="27" spans="1:15" s="12" customFormat="1" ht="30.75" customHeight="1" x14ac:dyDescent="0.25">
      <c r="A27" s="6" t="s">
        <v>34</v>
      </c>
      <c r="B27" s="34">
        <v>0</v>
      </c>
      <c r="C27" s="34">
        <v>0</v>
      </c>
      <c r="D27" s="34">
        <v>1508402</v>
      </c>
      <c r="E27" s="34">
        <v>0</v>
      </c>
      <c r="F27" s="34">
        <v>0</v>
      </c>
      <c r="G27" s="34">
        <v>0</v>
      </c>
      <c r="H27" s="34">
        <v>699147595.39999998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6">
        <f t="shared" si="1"/>
        <v>700655997.39999998</v>
      </c>
      <c r="O27" s="34">
        <v>0</v>
      </c>
    </row>
    <row r="28" spans="1:15" s="12" customFormat="1" ht="18" customHeight="1" x14ac:dyDescent="0.25">
      <c r="A28" s="20" t="s">
        <v>35</v>
      </c>
      <c r="B28" s="34">
        <f t="shared" ref="B28:M28" si="3">B29+B30</f>
        <v>0</v>
      </c>
      <c r="C28" s="34">
        <f t="shared" si="3"/>
        <v>0</v>
      </c>
      <c r="D28" s="34">
        <f t="shared" si="3"/>
        <v>3073.1</v>
      </c>
      <c r="E28" s="34">
        <f t="shared" si="3"/>
        <v>0</v>
      </c>
      <c r="F28" s="34">
        <f t="shared" si="3"/>
        <v>0</v>
      </c>
      <c r="G28" s="34">
        <f t="shared" si="3"/>
        <v>0</v>
      </c>
      <c r="H28" s="34">
        <f t="shared" si="3"/>
        <v>0</v>
      </c>
      <c r="I28" s="34">
        <f t="shared" si="3"/>
        <v>0</v>
      </c>
      <c r="J28" s="34">
        <f t="shared" si="3"/>
        <v>0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6">
        <f t="shared" si="1"/>
        <v>3073.1</v>
      </c>
      <c r="O28" s="34">
        <v>0</v>
      </c>
    </row>
    <row r="29" spans="1:15" s="12" customFormat="1" ht="15.75" hidden="1" x14ac:dyDescent="0.25">
      <c r="A29" s="28" t="s">
        <v>36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8">
        <f t="shared" si="1"/>
        <v>0</v>
      </c>
      <c r="O29" s="37">
        <v>0</v>
      </c>
    </row>
    <row r="30" spans="1:15" s="12" customFormat="1" ht="18" customHeight="1" x14ac:dyDescent="0.25">
      <c r="A30" s="29" t="s">
        <v>37</v>
      </c>
      <c r="B30" s="37">
        <v>0</v>
      </c>
      <c r="C30" s="37">
        <v>0</v>
      </c>
      <c r="D30" s="37">
        <v>3073.1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8">
        <f t="shared" si="1"/>
        <v>3073.1</v>
      </c>
      <c r="O30" s="37">
        <v>0</v>
      </c>
    </row>
    <row r="31" spans="1:15" s="12" customFormat="1" ht="31.5" hidden="1" x14ac:dyDescent="0.25">
      <c r="A31" s="18" t="s">
        <v>38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9">
        <f t="shared" si="1"/>
        <v>0</v>
      </c>
      <c r="O31" s="5">
        <v>0</v>
      </c>
    </row>
  </sheetData>
  <mergeCells count="8">
    <mergeCell ref="A1:O1"/>
    <mergeCell ref="A2:O2"/>
    <mergeCell ref="A3:C3"/>
    <mergeCell ref="D3:I3"/>
    <mergeCell ref="O4:O5"/>
    <mergeCell ref="A4:A5"/>
    <mergeCell ref="B4:M4"/>
    <mergeCell ref="N4:N5"/>
  </mergeCells>
  <pageMargins left="0.19685039370078741" right="0.19685039370078741" top="0.78740157480314965" bottom="0" header="0.31496062992125984" footer="0.31496062992125984"/>
  <pageSetup paperSize="9" scale="57" fitToHeight="2" orientation="landscape" r:id="rId1"/>
  <headerFooter alignWithMargins="0"/>
  <ignoredErrors>
    <ignoredError sqref="N7:N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70" zoomScaleNormal="70" zoomScaleSheetLayoutView="75" workbookViewId="0">
      <selection activeCell="B39" sqref="B39"/>
    </sheetView>
  </sheetViews>
  <sheetFormatPr defaultColWidth="16" defaultRowHeight="15" x14ac:dyDescent="0.25"/>
  <cols>
    <col min="1" max="1" width="69.28515625" style="12" customWidth="1"/>
    <col min="2" max="7" width="16.7109375" style="12" customWidth="1"/>
    <col min="8" max="8" width="16.85546875" style="12" hidden="1" customWidth="1"/>
    <col min="9" max="9" width="0" style="12" hidden="1" customWidth="1"/>
    <col min="10" max="10" width="21.85546875" style="12" customWidth="1"/>
    <col min="11" max="11" width="21.42578125" style="12" customWidth="1"/>
    <col min="12" max="12" width="21.7109375" style="12" customWidth="1"/>
    <col min="13" max="13" width="0" style="12" hidden="1" customWidth="1"/>
    <col min="14" max="14" width="17.5703125" style="12" customWidth="1"/>
    <col min="15" max="15" width="17.28515625" style="12" customWidth="1"/>
    <col min="16" max="16" width="29.42578125" style="1" customWidth="1"/>
    <col min="17" max="16384" width="16" style="1"/>
  </cols>
  <sheetData>
    <row r="1" spans="1:16" ht="24" customHeight="1" x14ac:dyDescent="0.2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24" customHeight="1" x14ac:dyDescent="0.3">
      <c r="A2" s="50" t="s">
        <v>55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16.5" x14ac:dyDescent="0.25">
      <c r="A3" s="52"/>
      <c r="B3" s="52"/>
      <c r="C3" s="52"/>
      <c r="D3" s="54"/>
      <c r="E3" s="54"/>
      <c r="F3" s="54"/>
      <c r="G3" s="54"/>
      <c r="H3" s="54"/>
      <c r="I3" s="54"/>
      <c r="J3" s="14"/>
      <c r="K3" s="14"/>
      <c r="L3" s="14"/>
      <c r="M3" s="14"/>
      <c r="N3" s="14"/>
      <c r="O3" s="14" t="s">
        <v>44</v>
      </c>
    </row>
    <row r="4" spans="1:16" ht="15.75" customHeight="1" x14ac:dyDescent="0.25">
      <c r="A4" s="55" t="s">
        <v>0</v>
      </c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4" t="s">
        <v>47</v>
      </c>
      <c r="O4" s="44" t="s">
        <v>54</v>
      </c>
    </row>
    <row r="5" spans="1:16" ht="125.25" customHeight="1" x14ac:dyDescent="0.25">
      <c r="A5" s="56"/>
      <c r="B5" s="8" t="s">
        <v>3</v>
      </c>
      <c r="C5" s="8" t="s">
        <v>4</v>
      </c>
      <c r="D5" s="8" t="s">
        <v>5</v>
      </c>
      <c r="E5" s="8" t="s">
        <v>6</v>
      </c>
      <c r="F5" s="11" t="s">
        <v>9</v>
      </c>
      <c r="G5" s="22" t="s">
        <v>7</v>
      </c>
      <c r="H5" s="22" t="s">
        <v>8</v>
      </c>
      <c r="I5" s="22" t="s">
        <v>39</v>
      </c>
      <c r="J5" s="11" t="s">
        <v>40</v>
      </c>
      <c r="K5" s="8" t="s">
        <v>41</v>
      </c>
      <c r="L5" s="8" t="s">
        <v>42</v>
      </c>
      <c r="M5" s="30" t="s">
        <v>12</v>
      </c>
      <c r="N5" s="45"/>
      <c r="O5" s="45"/>
    </row>
    <row r="6" spans="1:16" ht="18" customHeight="1" x14ac:dyDescent="0.25">
      <c r="A6" s="15" t="s">
        <v>13</v>
      </c>
      <c r="B6" s="3">
        <f>B7+B8+B9+B10+B11+B12+B17+B18+B19+B20+B21+B22+B24+B23+B25+B26+B27+B28+B31</f>
        <v>28189555.309999999</v>
      </c>
      <c r="C6" s="3">
        <f t="shared" ref="C6:M6" si="0">C7+C8+C9+C10+C11+C12+C17+C18+C19+C20+C21+C22+C24+C23+C25+C26+C27+C28+C31</f>
        <v>491210964.49000001</v>
      </c>
      <c r="D6" s="3">
        <f t="shared" si="0"/>
        <v>27457474.510000002</v>
      </c>
      <c r="E6" s="3">
        <f t="shared" si="0"/>
        <v>1463274.3900000001</v>
      </c>
      <c r="F6" s="3">
        <f t="shared" si="0"/>
        <v>21662597.969999999</v>
      </c>
      <c r="G6" s="3">
        <f t="shared" si="0"/>
        <v>24317233.090000007</v>
      </c>
      <c r="H6" s="3">
        <f t="shared" si="0"/>
        <v>0</v>
      </c>
      <c r="I6" s="3">
        <f t="shared" si="0"/>
        <v>0</v>
      </c>
      <c r="J6" s="3">
        <f t="shared" si="0"/>
        <v>29021155.560000002</v>
      </c>
      <c r="K6" s="3">
        <f t="shared" si="0"/>
        <v>9629385.0699999984</v>
      </c>
      <c r="L6" s="3">
        <f t="shared" si="0"/>
        <v>7810350.9900000002</v>
      </c>
      <c r="M6" s="3">
        <f t="shared" si="0"/>
        <v>0</v>
      </c>
      <c r="N6" s="21">
        <f>SUM(B6:M6)</f>
        <v>640761991.38000023</v>
      </c>
      <c r="O6" s="21">
        <v>0</v>
      </c>
    </row>
    <row r="7" spans="1:16" ht="20.25" customHeight="1" x14ac:dyDescent="0.25">
      <c r="A7" s="17" t="s">
        <v>14</v>
      </c>
      <c r="B7" s="5">
        <v>19312771.289999999</v>
      </c>
      <c r="C7" s="5">
        <v>293137785.87</v>
      </c>
      <c r="D7" s="5">
        <v>18181762.469999999</v>
      </c>
      <c r="E7" s="5">
        <v>0</v>
      </c>
      <c r="F7" s="5">
        <v>10380458.9</v>
      </c>
      <c r="G7" s="5">
        <v>13238993.49</v>
      </c>
      <c r="H7" s="5">
        <v>0</v>
      </c>
      <c r="I7" s="5">
        <v>0</v>
      </c>
      <c r="J7" s="5">
        <v>15239359.43</v>
      </c>
      <c r="K7" s="5">
        <v>7263737.5999999996</v>
      </c>
      <c r="L7" s="5">
        <v>5366296.8600000003</v>
      </c>
      <c r="M7" s="5">
        <v>0</v>
      </c>
      <c r="N7" s="19">
        <f>SUM(B7:M7)</f>
        <v>382121165.91000003</v>
      </c>
      <c r="O7" s="5">
        <v>0</v>
      </c>
    </row>
    <row r="8" spans="1:16" ht="33.75" customHeight="1" x14ac:dyDescent="0.25">
      <c r="A8" s="6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8359.74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9">
        <f t="shared" ref="N8:N31" si="1">SUM(B8:M8)</f>
        <v>8359.74</v>
      </c>
      <c r="O8" s="5">
        <v>0</v>
      </c>
      <c r="P8" s="13"/>
    </row>
    <row r="9" spans="1:16" ht="18" customHeight="1" x14ac:dyDescent="0.25">
      <c r="A9" s="6" t="s">
        <v>16</v>
      </c>
      <c r="B9" s="5">
        <v>8735567.4700000007</v>
      </c>
      <c r="C9" s="5">
        <v>106114540.36</v>
      </c>
      <c r="D9" s="5">
        <v>6406372.2300000004</v>
      </c>
      <c r="E9" s="5">
        <v>0</v>
      </c>
      <c r="F9" s="5">
        <v>4602695.04</v>
      </c>
      <c r="G9" s="5">
        <v>4835553.21</v>
      </c>
      <c r="H9" s="5">
        <v>0</v>
      </c>
      <c r="I9" s="5">
        <v>0</v>
      </c>
      <c r="J9" s="5">
        <v>6971187.1500000004</v>
      </c>
      <c r="K9" s="5">
        <v>2353704.77</v>
      </c>
      <c r="L9" s="5">
        <v>1669559.53</v>
      </c>
      <c r="M9" s="5">
        <v>0</v>
      </c>
      <c r="N9" s="19">
        <f t="shared" si="1"/>
        <v>141689179.76000002</v>
      </c>
      <c r="O9" s="5">
        <v>0</v>
      </c>
      <c r="P9" s="13"/>
    </row>
    <row r="10" spans="1:16" ht="18" customHeight="1" x14ac:dyDescent="0.25">
      <c r="A10" s="6" t="s">
        <v>17</v>
      </c>
      <c r="B10" s="5">
        <v>16079.63</v>
      </c>
      <c r="C10" s="5">
        <v>355157.45</v>
      </c>
      <c r="D10" s="5">
        <v>130255.16</v>
      </c>
      <c r="E10" s="5">
        <v>0</v>
      </c>
      <c r="F10" s="5">
        <v>34499.769999999997</v>
      </c>
      <c r="G10" s="5">
        <v>26950.38</v>
      </c>
      <c r="H10" s="5">
        <v>0</v>
      </c>
      <c r="I10" s="5">
        <v>0</v>
      </c>
      <c r="J10" s="5">
        <v>267905.51</v>
      </c>
      <c r="K10" s="5">
        <v>0</v>
      </c>
      <c r="L10" s="5">
        <v>23711.7</v>
      </c>
      <c r="M10" s="5">
        <v>0</v>
      </c>
      <c r="N10" s="19">
        <f>SUM(B10:M10)</f>
        <v>854559.6</v>
      </c>
      <c r="O10" s="5">
        <v>0</v>
      </c>
      <c r="P10" s="13"/>
    </row>
    <row r="11" spans="1:16" ht="18" customHeight="1" x14ac:dyDescent="0.25">
      <c r="A11" s="6" t="s">
        <v>18</v>
      </c>
      <c r="B11" s="5">
        <v>0</v>
      </c>
      <c r="C11" s="5">
        <v>9570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58190.95</v>
      </c>
      <c r="K11" s="5">
        <v>0</v>
      </c>
      <c r="L11" s="5">
        <v>0</v>
      </c>
      <c r="M11" s="5">
        <v>0</v>
      </c>
      <c r="N11" s="19">
        <f t="shared" si="1"/>
        <v>67760.95</v>
      </c>
      <c r="O11" s="5">
        <v>0</v>
      </c>
    </row>
    <row r="12" spans="1:16" s="12" customFormat="1" ht="18" customHeight="1" x14ac:dyDescent="0.25">
      <c r="A12" s="6" t="s">
        <v>19</v>
      </c>
      <c r="B12" s="5">
        <f t="shared" ref="B12:M12" si="2">B13+B14+B15+B16</f>
        <v>71842.659999999989</v>
      </c>
      <c r="C12" s="5">
        <f t="shared" si="2"/>
        <v>28205914.219999999</v>
      </c>
      <c r="D12" s="5">
        <f t="shared" si="2"/>
        <v>1379874.55</v>
      </c>
      <c r="E12" s="5">
        <f t="shared" si="2"/>
        <v>0</v>
      </c>
      <c r="F12" s="5">
        <f t="shared" si="2"/>
        <v>2983902.22</v>
      </c>
      <c r="G12" s="5">
        <f t="shared" si="2"/>
        <v>3504423.3700000006</v>
      </c>
      <c r="H12" s="5">
        <f t="shared" si="2"/>
        <v>0</v>
      </c>
      <c r="I12" s="5">
        <f t="shared" si="2"/>
        <v>0</v>
      </c>
      <c r="J12" s="5">
        <f t="shared" si="2"/>
        <v>347868.18</v>
      </c>
      <c r="K12" s="5">
        <f t="shared" si="2"/>
        <v>0</v>
      </c>
      <c r="L12" s="5">
        <f t="shared" si="2"/>
        <v>128399.77</v>
      </c>
      <c r="M12" s="5">
        <f t="shared" si="2"/>
        <v>0</v>
      </c>
      <c r="N12" s="19">
        <f t="shared" si="1"/>
        <v>36622224.969999999</v>
      </c>
      <c r="O12" s="5">
        <v>0</v>
      </c>
    </row>
    <row r="13" spans="1:16" ht="15.75" x14ac:dyDescent="0.25">
      <c r="A13" s="24" t="s">
        <v>20</v>
      </c>
      <c r="B13" s="25">
        <v>34440.19</v>
      </c>
      <c r="C13" s="25">
        <v>19522959.379999999</v>
      </c>
      <c r="D13" s="25">
        <v>951002.42</v>
      </c>
      <c r="E13" s="25">
        <v>0</v>
      </c>
      <c r="F13" s="25">
        <v>1300388.45</v>
      </c>
      <c r="G13" s="25">
        <v>523748.58</v>
      </c>
      <c r="H13" s="25">
        <v>0</v>
      </c>
      <c r="I13" s="25">
        <v>0</v>
      </c>
      <c r="J13" s="25">
        <v>183570.08</v>
      </c>
      <c r="K13" s="25">
        <v>0</v>
      </c>
      <c r="L13" s="25">
        <v>89914.64</v>
      </c>
      <c r="M13" s="25">
        <v>0</v>
      </c>
      <c r="N13" s="26">
        <f t="shared" si="1"/>
        <v>22606023.739999998</v>
      </c>
      <c r="O13" s="25">
        <v>0</v>
      </c>
    </row>
    <row r="14" spans="1:16" ht="15.75" x14ac:dyDescent="0.25">
      <c r="A14" s="24" t="s">
        <v>21</v>
      </c>
      <c r="B14" s="25">
        <v>35519.5</v>
      </c>
      <c r="C14" s="25">
        <v>5286172.92</v>
      </c>
      <c r="D14" s="25">
        <v>383172.13</v>
      </c>
      <c r="E14" s="25">
        <v>0</v>
      </c>
      <c r="F14" s="25">
        <v>1627467.18</v>
      </c>
      <c r="G14" s="25">
        <v>2932209.14</v>
      </c>
      <c r="H14" s="25">
        <v>0</v>
      </c>
      <c r="I14" s="25">
        <v>0</v>
      </c>
      <c r="J14" s="25">
        <v>142489.29999999999</v>
      </c>
      <c r="K14" s="25">
        <v>0</v>
      </c>
      <c r="L14" s="25">
        <v>32238.66</v>
      </c>
      <c r="M14" s="25">
        <v>0</v>
      </c>
      <c r="N14" s="26">
        <f t="shared" si="1"/>
        <v>10439268.83</v>
      </c>
      <c r="O14" s="25">
        <v>0</v>
      </c>
      <c r="P14" s="13"/>
    </row>
    <row r="15" spans="1:16" ht="15.75" x14ac:dyDescent="0.25">
      <c r="A15" s="24" t="s">
        <v>22</v>
      </c>
      <c r="B15" s="25">
        <v>1701.79</v>
      </c>
      <c r="C15" s="25">
        <v>2247508.48</v>
      </c>
      <c r="D15" s="25">
        <v>13435.17</v>
      </c>
      <c r="E15" s="25">
        <v>0</v>
      </c>
      <c r="F15" s="25">
        <v>46785.99</v>
      </c>
      <c r="G15" s="25">
        <v>47358.43</v>
      </c>
      <c r="H15" s="25">
        <v>0</v>
      </c>
      <c r="I15" s="25">
        <v>0</v>
      </c>
      <c r="J15" s="25">
        <v>10677.87</v>
      </c>
      <c r="K15" s="25">
        <v>0</v>
      </c>
      <c r="L15" s="25">
        <v>999.22</v>
      </c>
      <c r="M15" s="25">
        <v>0</v>
      </c>
      <c r="N15" s="26">
        <f t="shared" si="1"/>
        <v>2368466.9500000007</v>
      </c>
      <c r="O15" s="25">
        <v>0</v>
      </c>
    </row>
    <row r="16" spans="1:16" ht="15" customHeight="1" x14ac:dyDescent="0.25">
      <c r="A16" s="27" t="s">
        <v>23</v>
      </c>
      <c r="B16" s="25">
        <v>181.18</v>
      </c>
      <c r="C16" s="25">
        <v>1149273.44</v>
      </c>
      <c r="D16" s="25">
        <v>32264.83</v>
      </c>
      <c r="E16" s="25">
        <v>0</v>
      </c>
      <c r="F16" s="25">
        <v>9260.6</v>
      </c>
      <c r="G16" s="25">
        <v>1107.22</v>
      </c>
      <c r="H16" s="25">
        <v>0</v>
      </c>
      <c r="I16" s="25">
        <v>0</v>
      </c>
      <c r="J16" s="25">
        <v>11130.93</v>
      </c>
      <c r="K16" s="25">
        <v>0</v>
      </c>
      <c r="L16" s="25">
        <v>5247.25</v>
      </c>
      <c r="M16" s="25">
        <v>0</v>
      </c>
      <c r="N16" s="26">
        <f t="shared" si="1"/>
        <v>1208465.45</v>
      </c>
      <c r="O16" s="25">
        <v>0</v>
      </c>
    </row>
    <row r="17" spans="1:15" ht="30.75" customHeight="1" x14ac:dyDescent="0.25">
      <c r="A17" s="6" t="s">
        <v>24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28660.41</v>
      </c>
      <c r="H17" s="5">
        <v>0</v>
      </c>
      <c r="I17" s="5">
        <v>0</v>
      </c>
      <c r="J17" s="5">
        <v>937302.93</v>
      </c>
      <c r="K17" s="5">
        <v>0</v>
      </c>
      <c r="L17" s="5">
        <v>132932.29</v>
      </c>
      <c r="M17" s="5">
        <v>0</v>
      </c>
      <c r="N17" s="19">
        <f t="shared" si="1"/>
        <v>1098895.6300000001</v>
      </c>
      <c r="O17" s="5">
        <v>0</v>
      </c>
    </row>
    <row r="18" spans="1:15" ht="18" customHeight="1" x14ac:dyDescent="0.25">
      <c r="A18" s="6" t="s">
        <v>25</v>
      </c>
      <c r="B18" s="5">
        <v>0</v>
      </c>
      <c r="C18" s="5">
        <v>6724358.9199999999</v>
      </c>
      <c r="D18" s="5">
        <v>264174.62</v>
      </c>
      <c r="E18" s="5">
        <v>0</v>
      </c>
      <c r="F18" s="5">
        <v>58990.77</v>
      </c>
      <c r="G18" s="5">
        <v>782456.17</v>
      </c>
      <c r="H18" s="5">
        <v>0</v>
      </c>
      <c r="I18" s="5">
        <v>0</v>
      </c>
      <c r="J18" s="5">
        <v>296518.34999999998</v>
      </c>
      <c r="K18" s="5">
        <v>0</v>
      </c>
      <c r="L18" s="5">
        <v>41613.760000000002</v>
      </c>
      <c r="M18" s="5">
        <v>0</v>
      </c>
      <c r="N18" s="19">
        <f t="shared" si="1"/>
        <v>8168112.5899999989</v>
      </c>
      <c r="O18" s="5">
        <v>0</v>
      </c>
    </row>
    <row r="19" spans="1:15" ht="18" customHeight="1" x14ac:dyDescent="0.25">
      <c r="A19" s="6" t="s">
        <v>26</v>
      </c>
      <c r="B19" s="5">
        <v>0</v>
      </c>
      <c r="C19" s="5">
        <v>31310415.530000001</v>
      </c>
      <c r="D19" s="5">
        <v>763906.14</v>
      </c>
      <c r="E19" s="5">
        <v>0</v>
      </c>
      <c r="F19" s="5">
        <v>1315713.25</v>
      </c>
      <c r="G19" s="5">
        <v>142153.70000000001</v>
      </c>
      <c r="H19" s="5">
        <v>0</v>
      </c>
      <c r="I19" s="5">
        <v>0</v>
      </c>
      <c r="J19" s="5">
        <v>2562083.59</v>
      </c>
      <c r="K19" s="5">
        <v>0</v>
      </c>
      <c r="L19" s="5">
        <v>84278.8</v>
      </c>
      <c r="M19" s="5">
        <v>0</v>
      </c>
      <c r="N19" s="19">
        <f t="shared" si="1"/>
        <v>36178551.009999998</v>
      </c>
      <c r="O19" s="5">
        <v>0</v>
      </c>
    </row>
    <row r="20" spans="1:15" ht="31.5" hidden="1" x14ac:dyDescent="0.25">
      <c r="A20" s="6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19">
        <f t="shared" si="1"/>
        <v>0</v>
      </c>
      <c r="O20" s="5">
        <v>0</v>
      </c>
    </row>
    <row r="21" spans="1:15" ht="47.25" hidden="1" x14ac:dyDescent="0.25">
      <c r="A21" s="6" t="s">
        <v>28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19">
        <f t="shared" si="1"/>
        <v>0</v>
      </c>
      <c r="O21" s="5">
        <v>0</v>
      </c>
    </row>
    <row r="22" spans="1:15" ht="47.25" hidden="1" x14ac:dyDescent="0.25">
      <c r="A22" s="6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9">
        <f t="shared" si="1"/>
        <v>0</v>
      </c>
      <c r="O22" s="5">
        <v>0</v>
      </c>
    </row>
    <row r="23" spans="1:15" ht="36" customHeight="1" x14ac:dyDescent="0.25">
      <c r="A23" s="6" t="s">
        <v>30</v>
      </c>
      <c r="B23" s="5">
        <v>0</v>
      </c>
      <c r="C23" s="5">
        <v>5468615.7199999997</v>
      </c>
      <c r="D23" s="5">
        <v>0</v>
      </c>
      <c r="E23" s="5">
        <v>95193.61</v>
      </c>
      <c r="F23" s="5">
        <v>0</v>
      </c>
      <c r="G23" s="5">
        <v>3770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19">
        <f t="shared" si="1"/>
        <v>5567579.3300000001</v>
      </c>
      <c r="O23" s="5">
        <v>0</v>
      </c>
    </row>
    <row r="24" spans="1:15" ht="33" customHeight="1" x14ac:dyDescent="0.25">
      <c r="A24" s="6" t="s">
        <v>31</v>
      </c>
      <c r="B24" s="5">
        <v>0</v>
      </c>
      <c r="C24" s="5">
        <v>0</v>
      </c>
      <c r="D24" s="5">
        <v>0</v>
      </c>
      <c r="E24" s="5">
        <v>1368080.78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9">
        <f t="shared" si="1"/>
        <v>1368080.78</v>
      </c>
      <c r="O24" s="5">
        <v>0</v>
      </c>
    </row>
    <row r="25" spans="1:15" ht="34.5" customHeight="1" x14ac:dyDescent="0.25">
      <c r="A25" s="6" t="s">
        <v>32</v>
      </c>
      <c r="B25" s="5">
        <v>34930.26</v>
      </c>
      <c r="C25" s="5">
        <v>647609.94999999995</v>
      </c>
      <c r="D25" s="5">
        <v>22582.34</v>
      </c>
      <c r="E25" s="5">
        <v>0</v>
      </c>
      <c r="F25" s="5">
        <v>14583.04</v>
      </c>
      <c r="G25" s="5">
        <v>32137.439999999999</v>
      </c>
      <c r="H25" s="5">
        <v>0</v>
      </c>
      <c r="I25" s="5">
        <v>0</v>
      </c>
      <c r="J25" s="5">
        <v>10715.39</v>
      </c>
      <c r="K25" s="5">
        <v>11942.7</v>
      </c>
      <c r="L25" s="5">
        <v>5368.11</v>
      </c>
      <c r="M25" s="5">
        <v>0</v>
      </c>
      <c r="N25" s="19">
        <f t="shared" si="1"/>
        <v>779869.22999999986</v>
      </c>
      <c r="O25" s="5">
        <v>0</v>
      </c>
    </row>
    <row r="26" spans="1:15" ht="18" customHeight="1" x14ac:dyDescent="0.25">
      <c r="A26" s="6" t="s">
        <v>33</v>
      </c>
      <c r="B26" s="5">
        <v>18364</v>
      </c>
      <c r="C26" s="5">
        <v>19199816.469999999</v>
      </c>
      <c r="D26" s="5">
        <v>308547</v>
      </c>
      <c r="E26" s="5">
        <v>0</v>
      </c>
      <c r="F26" s="5">
        <v>2216041</v>
      </c>
      <c r="G26" s="5">
        <v>1105040.1399999999</v>
      </c>
      <c r="H26" s="5">
        <v>0</v>
      </c>
      <c r="I26" s="5">
        <v>0</v>
      </c>
      <c r="J26" s="5">
        <v>1639421.35</v>
      </c>
      <c r="K26" s="5">
        <v>0</v>
      </c>
      <c r="L26" s="5">
        <v>330671.59000000003</v>
      </c>
      <c r="M26" s="5">
        <v>0</v>
      </c>
      <c r="N26" s="19">
        <f t="shared" si="1"/>
        <v>24817901.550000001</v>
      </c>
      <c r="O26" s="5">
        <v>0</v>
      </c>
    </row>
    <row r="27" spans="1:15" ht="36" customHeight="1" x14ac:dyDescent="0.25">
      <c r="A27" s="6" t="s">
        <v>34</v>
      </c>
      <c r="B27" s="5">
        <v>0</v>
      </c>
      <c r="C27" s="5">
        <v>37180</v>
      </c>
      <c r="D27" s="5">
        <v>0</v>
      </c>
      <c r="E27" s="5">
        <v>0</v>
      </c>
      <c r="F27" s="5">
        <v>0</v>
      </c>
      <c r="G27" s="5">
        <v>351.12</v>
      </c>
      <c r="H27" s="5">
        <v>0</v>
      </c>
      <c r="I27" s="5">
        <v>0</v>
      </c>
      <c r="J27" s="5">
        <v>120756</v>
      </c>
      <c r="K27" s="5">
        <v>0</v>
      </c>
      <c r="L27" s="5">
        <v>0</v>
      </c>
      <c r="M27" s="5">
        <v>0</v>
      </c>
      <c r="N27" s="19">
        <f t="shared" si="1"/>
        <v>158287.12</v>
      </c>
      <c r="O27" s="5">
        <v>0</v>
      </c>
    </row>
    <row r="28" spans="1:15" s="12" customFormat="1" ht="18" customHeight="1" x14ac:dyDescent="0.25">
      <c r="A28" s="20" t="s">
        <v>35</v>
      </c>
      <c r="B28" s="5">
        <f t="shared" ref="B28:M28" si="3">B29+B30</f>
        <v>0</v>
      </c>
      <c r="C28" s="5">
        <f t="shared" si="3"/>
        <v>0</v>
      </c>
      <c r="D28" s="5">
        <f t="shared" si="3"/>
        <v>0</v>
      </c>
      <c r="E28" s="5">
        <f t="shared" si="3"/>
        <v>0</v>
      </c>
      <c r="F28" s="5">
        <f t="shared" si="3"/>
        <v>55713.98</v>
      </c>
      <c r="G28" s="5">
        <f t="shared" si="3"/>
        <v>608383.92000000004</v>
      </c>
      <c r="H28" s="5">
        <f t="shared" si="3"/>
        <v>0</v>
      </c>
      <c r="I28" s="5">
        <f t="shared" si="3"/>
        <v>0</v>
      </c>
      <c r="J28" s="5">
        <f t="shared" si="3"/>
        <v>569846.73</v>
      </c>
      <c r="K28" s="5">
        <f t="shared" si="3"/>
        <v>0</v>
      </c>
      <c r="L28" s="5">
        <f t="shared" si="3"/>
        <v>27518.58</v>
      </c>
      <c r="M28" s="5">
        <f t="shared" si="3"/>
        <v>0</v>
      </c>
      <c r="N28" s="19">
        <f t="shared" si="1"/>
        <v>1261463.21</v>
      </c>
      <c r="O28" s="5">
        <v>0</v>
      </c>
    </row>
    <row r="29" spans="1:15" ht="18" hidden="1" customHeight="1" x14ac:dyDescent="0.25">
      <c r="A29" s="28" t="s">
        <v>36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f t="shared" si="1"/>
        <v>0</v>
      </c>
      <c r="O29" s="25">
        <v>0</v>
      </c>
    </row>
    <row r="30" spans="1:15" ht="18" customHeight="1" x14ac:dyDescent="0.25">
      <c r="A30" s="29" t="s">
        <v>37</v>
      </c>
      <c r="B30" s="25">
        <v>0</v>
      </c>
      <c r="C30" s="25">
        <v>0</v>
      </c>
      <c r="D30" s="25">
        <v>0</v>
      </c>
      <c r="E30" s="25">
        <v>0</v>
      </c>
      <c r="F30" s="25">
        <v>55713.98</v>
      </c>
      <c r="G30" s="25">
        <v>608383.92000000004</v>
      </c>
      <c r="H30" s="25">
        <v>0</v>
      </c>
      <c r="I30" s="25">
        <v>0</v>
      </c>
      <c r="J30" s="25">
        <v>569846.73</v>
      </c>
      <c r="K30" s="25">
        <v>0</v>
      </c>
      <c r="L30" s="25">
        <v>27518.58</v>
      </c>
      <c r="M30" s="25">
        <v>0</v>
      </c>
      <c r="N30" s="26">
        <f t="shared" si="1"/>
        <v>1261463.21</v>
      </c>
      <c r="O30" s="25">
        <v>0</v>
      </c>
    </row>
    <row r="31" spans="1:15" ht="31.5" hidden="1" x14ac:dyDescent="0.25">
      <c r="A31" s="18" t="s">
        <v>38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9">
        <f t="shared" si="1"/>
        <v>0</v>
      </c>
      <c r="O31" s="5">
        <v>0</v>
      </c>
    </row>
  </sheetData>
  <mergeCells count="8">
    <mergeCell ref="A2:O2"/>
    <mergeCell ref="A3:C3"/>
    <mergeCell ref="A1:O1"/>
    <mergeCell ref="D3:I3"/>
    <mergeCell ref="N4:N5"/>
    <mergeCell ref="O4:O5"/>
    <mergeCell ref="A4:A5"/>
    <mergeCell ref="B4:M4"/>
  </mergeCells>
  <pageMargins left="0.19685039370078741" right="0.19685039370078741" top="0.78740157480314965" bottom="0" header="0.31496062992125984" footer="0.31496062992125984"/>
  <pageSetup paperSize="9" scale="53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75" zoomScaleNormal="75" zoomScaleSheetLayoutView="75" workbookViewId="0">
      <selection activeCell="T5" sqref="T5"/>
    </sheetView>
  </sheetViews>
  <sheetFormatPr defaultColWidth="9.140625" defaultRowHeight="15" x14ac:dyDescent="0.25"/>
  <cols>
    <col min="1" max="1" width="77.5703125" style="12" customWidth="1"/>
    <col min="2" max="2" width="12.42578125" style="12" hidden="1" customWidth="1"/>
    <col min="3" max="4" width="16.7109375" style="12" customWidth="1"/>
    <col min="5" max="5" width="16.7109375" style="12" hidden="1" customWidth="1"/>
    <col min="6" max="6" width="16.7109375" style="12" customWidth="1"/>
    <col min="7" max="7" width="12.140625" style="12" hidden="1" customWidth="1"/>
    <col min="8" max="8" width="15.7109375" style="12" hidden="1" customWidth="1"/>
    <col min="9" max="9" width="15.85546875" style="12" hidden="1" customWidth="1"/>
    <col min="10" max="10" width="22.140625" style="12" customWidth="1"/>
    <col min="11" max="11" width="17.42578125" style="12" hidden="1" customWidth="1"/>
    <col min="12" max="12" width="17.5703125" style="12" hidden="1" customWidth="1"/>
    <col min="13" max="13" width="15.140625" style="12" hidden="1" customWidth="1"/>
    <col min="14" max="14" width="17.140625" style="12" customWidth="1"/>
    <col min="15" max="15" width="15.28515625" style="12" customWidth="1"/>
    <col min="16" max="16" width="12.42578125" style="12" customWidth="1"/>
    <col min="17" max="29" width="9.140625" style="12"/>
    <col min="30" max="16384" width="9.140625" style="1"/>
  </cols>
  <sheetData>
    <row r="1" spans="1:15" ht="16.5" customHeight="1" x14ac:dyDescent="0.25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7.25" x14ac:dyDescent="0.3">
      <c r="A2" s="40" t="s">
        <v>55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6.5" x14ac:dyDescent="0.25">
      <c r="A3" s="42"/>
      <c r="B3" s="42"/>
      <c r="C3" s="42"/>
      <c r="D3" s="54"/>
      <c r="E3" s="54"/>
      <c r="F3" s="54"/>
      <c r="G3" s="54"/>
      <c r="H3" s="54"/>
      <c r="I3" s="54"/>
      <c r="J3" s="14"/>
      <c r="K3" s="14"/>
      <c r="L3" s="14"/>
      <c r="M3" s="14"/>
      <c r="N3" s="14"/>
      <c r="O3" s="14" t="s">
        <v>44</v>
      </c>
    </row>
    <row r="4" spans="1:15" ht="35.25" customHeight="1" x14ac:dyDescent="0.25">
      <c r="A4" s="55" t="s">
        <v>0</v>
      </c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44" t="s">
        <v>50</v>
      </c>
      <c r="O4" s="44" t="s">
        <v>2</v>
      </c>
    </row>
    <row r="5" spans="1:15" ht="189.75" customHeight="1" x14ac:dyDescent="0.25">
      <c r="A5" s="56"/>
      <c r="B5" s="8" t="s">
        <v>3</v>
      </c>
      <c r="C5" s="8" t="s">
        <v>4</v>
      </c>
      <c r="D5" s="8" t="s">
        <v>5</v>
      </c>
      <c r="E5" s="8" t="s">
        <v>6</v>
      </c>
      <c r="F5" s="11" t="s">
        <v>9</v>
      </c>
      <c r="G5" s="22" t="s">
        <v>7</v>
      </c>
      <c r="H5" s="22" t="s">
        <v>8</v>
      </c>
      <c r="I5" s="11" t="s">
        <v>39</v>
      </c>
      <c r="J5" s="11" t="s">
        <v>40</v>
      </c>
      <c r="K5" s="8" t="s">
        <v>11</v>
      </c>
      <c r="L5" s="8" t="s">
        <v>10</v>
      </c>
      <c r="M5" s="30" t="s">
        <v>12</v>
      </c>
      <c r="N5" s="45"/>
      <c r="O5" s="45"/>
    </row>
    <row r="6" spans="1:15" ht="18" customHeight="1" x14ac:dyDescent="0.25">
      <c r="A6" s="15" t="s">
        <v>13</v>
      </c>
      <c r="B6" s="9">
        <f t="shared" ref="B6:M6" si="0">B7+B8+B9+B10+B11+B12+B17+B18+B20+B19+B21+B22+B23+B24+B25+B26+B27+B28+B31</f>
        <v>0</v>
      </c>
      <c r="C6" s="3">
        <f t="shared" si="0"/>
        <v>958893.2300000001</v>
      </c>
      <c r="D6" s="3">
        <f t="shared" si="0"/>
        <v>4084593.65</v>
      </c>
      <c r="E6" s="3">
        <f t="shared" si="0"/>
        <v>0</v>
      </c>
      <c r="F6" s="3">
        <f t="shared" si="0"/>
        <v>2381563.81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476871.13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>SUM(B6:M6)</f>
        <v>7901921.8199999994</v>
      </c>
      <c r="O6" s="3">
        <v>0</v>
      </c>
    </row>
    <row r="7" spans="1:15" ht="15.75" hidden="1" x14ac:dyDescent="0.25">
      <c r="A7" s="17" t="s">
        <v>14</v>
      </c>
      <c r="B7" s="10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SUM(B7:M7)</f>
        <v>0</v>
      </c>
      <c r="O7" s="5">
        <v>0</v>
      </c>
    </row>
    <row r="8" spans="1:15" s="12" customFormat="1" ht="21.75" customHeight="1" x14ac:dyDescent="0.25">
      <c r="A8" s="6" t="s">
        <v>15</v>
      </c>
      <c r="B8" s="10">
        <v>0</v>
      </c>
      <c r="C8" s="5">
        <v>0</v>
      </c>
      <c r="D8" s="5">
        <v>0</v>
      </c>
      <c r="E8" s="5">
        <v>0</v>
      </c>
      <c r="F8" s="5">
        <v>34100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ref="N8:N31" si="1">SUM(B8:M8)</f>
        <v>34100</v>
      </c>
      <c r="O8" s="5">
        <v>0</v>
      </c>
    </row>
    <row r="9" spans="1:15" s="12" customFormat="1" ht="18" customHeight="1" x14ac:dyDescent="0.25">
      <c r="A9" s="6" t="s">
        <v>16</v>
      </c>
      <c r="B9" s="10">
        <v>0</v>
      </c>
      <c r="C9" s="5">
        <v>0</v>
      </c>
      <c r="D9" s="5">
        <v>124912.42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1"/>
        <v>124912.42</v>
      </c>
      <c r="O9" s="5">
        <v>0</v>
      </c>
    </row>
    <row r="10" spans="1:15" s="12" customFormat="1" ht="18" customHeight="1" x14ac:dyDescent="0.25">
      <c r="A10" s="6" t="s">
        <v>17</v>
      </c>
      <c r="B10" s="10">
        <v>0</v>
      </c>
      <c r="C10" s="5">
        <v>3089.95</v>
      </c>
      <c r="D10" s="5">
        <v>7538.78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2219.7399999999998</v>
      </c>
      <c r="K10" s="5">
        <v>0</v>
      </c>
      <c r="L10" s="5">
        <v>0</v>
      </c>
      <c r="M10" s="5">
        <v>0</v>
      </c>
      <c r="N10" s="5">
        <f t="shared" si="1"/>
        <v>12848.47</v>
      </c>
      <c r="O10" s="5">
        <v>0</v>
      </c>
    </row>
    <row r="11" spans="1:15" s="12" customFormat="1" ht="18" customHeight="1" x14ac:dyDescent="0.25">
      <c r="A11" s="6" t="s">
        <v>18</v>
      </c>
      <c r="B11" s="10">
        <v>0</v>
      </c>
      <c r="C11" s="5">
        <v>0</v>
      </c>
      <c r="D11" s="5">
        <v>87241.3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1"/>
        <v>87241.3</v>
      </c>
      <c r="O11" s="5">
        <v>0</v>
      </c>
    </row>
    <row r="12" spans="1:15" s="12" customFormat="1" ht="18" customHeight="1" x14ac:dyDescent="0.25">
      <c r="A12" s="6" t="s">
        <v>19</v>
      </c>
      <c r="B12" s="10">
        <f t="shared" ref="B12:M12" si="2">B13+B14+B15+B16</f>
        <v>0</v>
      </c>
      <c r="C12" s="5">
        <f t="shared" si="2"/>
        <v>6700.4800000000005</v>
      </c>
      <c r="D12" s="5">
        <f t="shared" si="2"/>
        <v>248094.12999999998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1"/>
        <v>254794.61</v>
      </c>
      <c r="O12" s="5">
        <v>0</v>
      </c>
    </row>
    <row r="13" spans="1:15" s="12" customFormat="1" ht="15.75" x14ac:dyDescent="0.25">
      <c r="A13" s="24" t="s">
        <v>20</v>
      </c>
      <c r="B13" s="31">
        <v>0</v>
      </c>
      <c r="C13" s="25">
        <v>0</v>
      </c>
      <c r="D13" s="25">
        <v>240649.11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1"/>
        <v>240649.11</v>
      </c>
      <c r="O13" s="25">
        <v>0</v>
      </c>
    </row>
    <row r="14" spans="1:15" s="12" customFormat="1" ht="15.75" x14ac:dyDescent="0.25">
      <c r="A14" s="24" t="s">
        <v>21</v>
      </c>
      <c r="B14" s="31">
        <v>0</v>
      </c>
      <c r="C14" s="25">
        <v>5447.14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 t="shared" si="1"/>
        <v>5447.14</v>
      </c>
      <c r="O14" s="25">
        <v>0</v>
      </c>
    </row>
    <row r="15" spans="1:15" s="12" customFormat="1" ht="15.75" x14ac:dyDescent="0.25">
      <c r="A15" s="24" t="s">
        <v>22</v>
      </c>
      <c r="B15" s="31">
        <v>0</v>
      </c>
      <c r="C15" s="25">
        <v>1253.3399999999999</v>
      </c>
      <c r="D15" s="25">
        <v>2936.68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f t="shared" si="1"/>
        <v>4190.0199999999995</v>
      </c>
      <c r="O15" s="25">
        <v>0</v>
      </c>
    </row>
    <row r="16" spans="1:15" s="12" customFormat="1" ht="15.75" x14ac:dyDescent="0.25">
      <c r="A16" s="27" t="s">
        <v>23</v>
      </c>
      <c r="B16" s="31">
        <v>0</v>
      </c>
      <c r="C16" s="25">
        <v>0</v>
      </c>
      <c r="D16" s="25">
        <v>4508.34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f t="shared" si="1"/>
        <v>4508.34</v>
      </c>
      <c r="O16" s="25">
        <v>0</v>
      </c>
    </row>
    <row r="17" spans="1:15" s="12" customFormat="1" ht="31.5" hidden="1" x14ac:dyDescent="0.25">
      <c r="A17" s="6" t="s">
        <v>24</v>
      </c>
      <c r="B17" s="10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  <c r="O17" s="5">
        <v>0</v>
      </c>
    </row>
    <row r="18" spans="1:15" s="12" customFormat="1" ht="18" customHeight="1" x14ac:dyDescent="0.25">
      <c r="A18" s="6" t="s">
        <v>25</v>
      </c>
      <c r="B18" s="10">
        <v>0</v>
      </c>
      <c r="C18" s="5">
        <v>3624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1"/>
        <v>3624</v>
      </c>
      <c r="O18" s="5">
        <v>0</v>
      </c>
    </row>
    <row r="19" spans="1:15" s="12" customFormat="1" ht="18" customHeight="1" x14ac:dyDescent="0.25">
      <c r="A19" s="6" t="s">
        <v>26</v>
      </c>
      <c r="B19" s="10">
        <v>0</v>
      </c>
      <c r="C19" s="5">
        <v>859081.4</v>
      </c>
      <c r="D19" s="5">
        <v>643325.23</v>
      </c>
      <c r="E19" s="5">
        <v>0</v>
      </c>
      <c r="F19" s="5">
        <v>2209423.81</v>
      </c>
      <c r="G19" s="5">
        <v>0</v>
      </c>
      <c r="H19" s="5">
        <v>0</v>
      </c>
      <c r="I19" s="5">
        <v>0</v>
      </c>
      <c r="J19" s="5">
        <v>474651.39</v>
      </c>
      <c r="K19" s="5">
        <v>0</v>
      </c>
      <c r="L19" s="5">
        <v>0</v>
      </c>
      <c r="M19" s="5">
        <v>0</v>
      </c>
      <c r="N19" s="5">
        <f t="shared" si="1"/>
        <v>4186481.83</v>
      </c>
      <c r="O19" s="5">
        <v>0</v>
      </c>
    </row>
    <row r="20" spans="1:15" s="12" customFormat="1" ht="18" hidden="1" customHeight="1" x14ac:dyDescent="0.25">
      <c r="A20" s="6" t="s">
        <v>27</v>
      </c>
      <c r="B20" s="10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  <c r="O20" s="5">
        <v>0</v>
      </c>
    </row>
    <row r="21" spans="1:15" s="12" customFormat="1" ht="18" hidden="1" customHeight="1" x14ac:dyDescent="0.25">
      <c r="A21" s="6" t="s">
        <v>28</v>
      </c>
      <c r="B21" s="10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1"/>
        <v>0</v>
      </c>
      <c r="O21" s="5">
        <v>0</v>
      </c>
    </row>
    <row r="22" spans="1:15" s="12" customFormat="1" ht="18" hidden="1" customHeight="1" x14ac:dyDescent="0.25">
      <c r="A22" s="6" t="s">
        <v>29</v>
      </c>
      <c r="B22" s="10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1"/>
        <v>0</v>
      </c>
      <c r="O22" s="5">
        <v>0</v>
      </c>
    </row>
    <row r="23" spans="1:15" s="12" customFormat="1" ht="18" hidden="1" customHeight="1" x14ac:dyDescent="0.25">
      <c r="A23" s="6" t="s">
        <v>30</v>
      </c>
      <c r="B23" s="10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1"/>
        <v>0</v>
      </c>
      <c r="O23" s="5">
        <v>0</v>
      </c>
    </row>
    <row r="24" spans="1:15" s="12" customFormat="1" ht="18" hidden="1" customHeight="1" x14ac:dyDescent="0.25">
      <c r="A24" s="6" t="s">
        <v>31</v>
      </c>
      <c r="B24" s="10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1"/>
        <v>0</v>
      </c>
      <c r="O24" s="5">
        <v>0</v>
      </c>
    </row>
    <row r="25" spans="1:15" s="12" customFormat="1" ht="18" hidden="1" customHeight="1" x14ac:dyDescent="0.25">
      <c r="A25" s="6" t="s">
        <v>32</v>
      </c>
      <c r="B25" s="10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1"/>
        <v>0</v>
      </c>
      <c r="O25" s="5">
        <v>0</v>
      </c>
    </row>
    <row r="26" spans="1:15" s="12" customFormat="1" ht="18" customHeight="1" x14ac:dyDescent="0.25">
      <c r="A26" s="6" t="s">
        <v>33</v>
      </c>
      <c r="B26" s="10">
        <v>0</v>
      </c>
      <c r="C26" s="5">
        <v>4250</v>
      </c>
      <c r="D26" s="5">
        <v>44369.89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48619.89</v>
      </c>
      <c r="O26" s="5">
        <v>0</v>
      </c>
    </row>
    <row r="27" spans="1:15" s="12" customFormat="1" ht="30" customHeight="1" x14ac:dyDescent="0.25">
      <c r="A27" s="6" t="s">
        <v>34</v>
      </c>
      <c r="B27" s="10">
        <v>0</v>
      </c>
      <c r="C27" s="5">
        <v>66035</v>
      </c>
      <c r="D27" s="5">
        <v>2812800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2878835</v>
      </c>
      <c r="O27" s="5">
        <v>0</v>
      </c>
    </row>
    <row r="28" spans="1:15" s="12" customFormat="1" ht="18.75" customHeight="1" x14ac:dyDescent="0.25">
      <c r="A28" s="20" t="s">
        <v>35</v>
      </c>
      <c r="B28" s="10">
        <f t="shared" ref="B28:M28" si="3">B29+B30</f>
        <v>0</v>
      </c>
      <c r="C28" s="5">
        <f t="shared" si="3"/>
        <v>16112.4</v>
      </c>
      <c r="D28" s="5">
        <f t="shared" si="3"/>
        <v>116311.9</v>
      </c>
      <c r="E28" s="5">
        <f t="shared" si="3"/>
        <v>0</v>
      </c>
      <c r="F28" s="5">
        <f t="shared" si="3"/>
        <v>138040</v>
      </c>
      <c r="G28" s="5">
        <f t="shared" si="3"/>
        <v>0</v>
      </c>
      <c r="H28" s="5">
        <f t="shared" si="3"/>
        <v>0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3"/>
        <v>0</v>
      </c>
      <c r="N28" s="5">
        <f t="shared" si="1"/>
        <v>270464.3</v>
      </c>
      <c r="O28" s="5">
        <v>0</v>
      </c>
    </row>
    <row r="29" spans="1:15" ht="15.75" hidden="1" x14ac:dyDescent="0.25">
      <c r="A29" s="28" t="s">
        <v>36</v>
      </c>
      <c r="B29" s="31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 t="shared" si="1"/>
        <v>0</v>
      </c>
      <c r="O29" s="25">
        <v>0</v>
      </c>
    </row>
    <row r="30" spans="1:15" ht="15.75" x14ac:dyDescent="0.25">
      <c r="A30" s="29" t="s">
        <v>37</v>
      </c>
      <c r="B30" s="31">
        <v>0</v>
      </c>
      <c r="C30" s="25">
        <v>16112.4</v>
      </c>
      <c r="D30" s="25">
        <v>116311.9</v>
      </c>
      <c r="E30" s="25">
        <v>0</v>
      </c>
      <c r="F30" s="25">
        <v>138040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f t="shared" si="1"/>
        <v>270464.3</v>
      </c>
      <c r="O30" s="25">
        <v>0</v>
      </c>
    </row>
    <row r="31" spans="1:15" ht="31.5" hidden="1" x14ac:dyDescent="0.25">
      <c r="A31" s="18" t="s">
        <v>38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1"/>
        <v>0</v>
      </c>
      <c r="O31" s="10">
        <v>0</v>
      </c>
    </row>
  </sheetData>
  <mergeCells count="8">
    <mergeCell ref="A1:O1"/>
    <mergeCell ref="A2:O2"/>
    <mergeCell ref="D3:I3"/>
    <mergeCell ref="B4:M4"/>
    <mergeCell ref="A3:C3"/>
    <mergeCell ref="A4:A5"/>
    <mergeCell ref="N4:N5"/>
    <mergeCell ref="O4:O5"/>
  </mergeCells>
  <pageMargins left="0.19685039370078741" right="0.19685039370078741" top="0.78740157480314965" bottom="0" header="0.31496062992125984" footer="0.31496062992125984"/>
  <pageSetup paperSize="9" scale="43" fitToHeight="2" orientation="landscape" r:id="rId1"/>
  <headerFooter alignWithMargins="0"/>
  <ignoredErrors>
    <ignoredError sqref="N13:N31 N7:N9 N10:N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70" zoomScaleNormal="70" zoomScaleSheetLayoutView="75" workbookViewId="0">
      <selection activeCell="A37" sqref="A37"/>
    </sheetView>
  </sheetViews>
  <sheetFormatPr defaultColWidth="9.140625" defaultRowHeight="15" x14ac:dyDescent="0.25"/>
  <cols>
    <col min="1" max="1" width="83" style="12" customWidth="1"/>
    <col min="2" max="3" width="16.7109375" style="12" customWidth="1"/>
    <col min="4" max="4" width="16.7109375" style="12" hidden="1" customWidth="1"/>
    <col min="5" max="5" width="16.7109375" style="12" customWidth="1"/>
    <col min="6" max="6" width="14.140625" style="12" hidden="1" customWidth="1"/>
    <col min="7" max="7" width="15.85546875" style="12" hidden="1" customWidth="1"/>
    <col min="8" max="8" width="15.7109375" style="12" hidden="1" customWidth="1"/>
    <col min="9" max="9" width="22" style="12" customWidth="1"/>
    <col min="10" max="10" width="17.5703125" style="12" hidden="1" customWidth="1"/>
    <col min="11" max="11" width="17.140625" style="12" hidden="1" customWidth="1"/>
    <col min="12" max="12" width="10" style="12" hidden="1" customWidth="1"/>
    <col min="13" max="13" width="18.42578125" style="12" customWidth="1"/>
    <col min="14" max="14" width="11.85546875" style="12" customWidth="1"/>
    <col min="15" max="16384" width="9.140625" style="1"/>
  </cols>
  <sheetData>
    <row r="1" spans="1:14" ht="16.5" customHeight="1" x14ac:dyDescent="0.2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6.5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12" customFormat="1" ht="16.5" x14ac:dyDescent="0.25">
      <c r="A3" s="64"/>
      <c r="B3" s="64"/>
      <c r="C3" s="54"/>
      <c r="D3" s="54"/>
      <c r="E3" s="54"/>
      <c r="F3" s="54"/>
      <c r="G3" s="54"/>
      <c r="H3" s="14"/>
      <c r="I3" s="14"/>
      <c r="J3" s="14"/>
      <c r="K3" s="14"/>
      <c r="L3" s="14"/>
      <c r="M3" s="14"/>
      <c r="N3" s="14" t="s">
        <v>44</v>
      </c>
    </row>
    <row r="4" spans="1:14" s="12" customFormat="1" ht="35.25" customHeight="1" x14ac:dyDescent="0.25">
      <c r="A4" s="55" t="s">
        <v>0</v>
      </c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3"/>
      <c r="M4" s="44" t="s">
        <v>53</v>
      </c>
      <c r="N4" s="44" t="s">
        <v>2</v>
      </c>
    </row>
    <row r="5" spans="1:14" s="12" customFormat="1" ht="159.75" customHeight="1" x14ac:dyDescent="0.25">
      <c r="A5" s="56"/>
      <c r="B5" s="8" t="s">
        <v>4</v>
      </c>
      <c r="C5" s="8" t="s">
        <v>5</v>
      </c>
      <c r="D5" s="8" t="s">
        <v>6</v>
      </c>
      <c r="E5" s="11" t="s">
        <v>9</v>
      </c>
      <c r="F5" s="22" t="s">
        <v>7</v>
      </c>
      <c r="G5" s="22" t="s">
        <v>8</v>
      </c>
      <c r="H5" s="22" t="s">
        <v>39</v>
      </c>
      <c r="I5" s="11" t="s">
        <v>40</v>
      </c>
      <c r="J5" s="8" t="s">
        <v>11</v>
      </c>
      <c r="K5" s="8" t="s">
        <v>10</v>
      </c>
      <c r="L5" s="30" t="s">
        <v>12</v>
      </c>
      <c r="M5" s="45"/>
      <c r="N5" s="45"/>
    </row>
    <row r="6" spans="1:14" s="16" customFormat="1" ht="18" customHeight="1" x14ac:dyDescent="0.25">
      <c r="A6" s="15" t="s">
        <v>13</v>
      </c>
      <c r="B6" s="3">
        <f t="shared" ref="B6:L6" si="0">B7+B8+B9+B10+B11+B12+B17+B18+B19+B20+B21+B22+B23+B24+B25+B26+B27+B31+B28</f>
        <v>75563426.220000014</v>
      </c>
      <c r="C6" s="3">
        <f t="shared" si="0"/>
        <v>20196615.899999999</v>
      </c>
      <c r="D6" s="3">
        <f t="shared" si="0"/>
        <v>0</v>
      </c>
      <c r="E6" s="3">
        <f t="shared" si="0"/>
        <v>19975225.999999996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1358433.8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ref="M6:M31" si="1">SUM(B6:L6)</f>
        <v>117093701.92</v>
      </c>
      <c r="N6" s="3">
        <v>0</v>
      </c>
    </row>
    <row r="7" spans="1:14" s="12" customFormat="1" ht="18" customHeight="1" x14ac:dyDescent="0.25">
      <c r="A7" s="17" t="s">
        <v>14</v>
      </c>
      <c r="B7" s="5">
        <v>40883469.390000001</v>
      </c>
      <c r="C7" s="5">
        <v>7829028.6100000003</v>
      </c>
      <c r="D7" s="5">
        <v>0</v>
      </c>
      <c r="E7" s="5">
        <v>8590005.0199999996</v>
      </c>
      <c r="F7" s="5">
        <v>0</v>
      </c>
      <c r="G7" s="5">
        <v>0</v>
      </c>
      <c r="H7" s="5">
        <v>0</v>
      </c>
      <c r="I7" s="5">
        <v>482830.89</v>
      </c>
      <c r="J7" s="5">
        <v>0</v>
      </c>
      <c r="K7" s="5">
        <v>0</v>
      </c>
      <c r="L7" s="5">
        <v>0</v>
      </c>
      <c r="M7" s="5">
        <f t="shared" si="1"/>
        <v>57785333.909999996</v>
      </c>
      <c r="N7" s="5">
        <v>0</v>
      </c>
    </row>
    <row r="8" spans="1:14" s="12" customFormat="1" ht="33.75" hidden="1" customHeight="1" x14ac:dyDescent="0.25">
      <c r="A8" s="6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 t="shared" si="1"/>
        <v>0</v>
      </c>
      <c r="N8" s="5">
        <v>0</v>
      </c>
    </row>
    <row r="9" spans="1:14" s="12" customFormat="1" ht="18" customHeight="1" x14ac:dyDescent="0.25">
      <c r="A9" s="6" t="s">
        <v>16</v>
      </c>
      <c r="B9" s="5">
        <v>13706138.380000001</v>
      </c>
      <c r="C9" s="5">
        <v>1819022.97</v>
      </c>
      <c r="D9" s="5">
        <v>0</v>
      </c>
      <c r="E9" s="5">
        <v>1989405.67</v>
      </c>
      <c r="F9" s="5">
        <v>0</v>
      </c>
      <c r="G9" s="5">
        <v>0</v>
      </c>
      <c r="H9" s="5">
        <v>0</v>
      </c>
      <c r="I9" s="5">
        <v>240787.09</v>
      </c>
      <c r="J9" s="5">
        <v>0</v>
      </c>
      <c r="K9" s="5">
        <v>0</v>
      </c>
      <c r="L9" s="5">
        <v>0</v>
      </c>
      <c r="M9" s="5">
        <f t="shared" si="1"/>
        <v>17755354.110000003</v>
      </c>
      <c r="N9" s="5">
        <v>0</v>
      </c>
    </row>
    <row r="10" spans="1:14" s="12" customFormat="1" ht="18" customHeight="1" x14ac:dyDescent="0.25">
      <c r="A10" s="6" t="s">
        <v>17</v>
      </c>
      <c r="B10" s="5">
        <v>68182.75</v>
      </c>
      <c r="C10" s="5">
        <v>70947.03</v>
      </c>
      <c r="D10" s="5">
        <v>0</v>
      </c>
      <c r="E10" s="5">
        <v>134658.92000000001</v>
      </c>
      <c r="F10" s="5">
        <v>0</v>
      </c>
      <c r="G10" s="5">
        <v>0</v>
      </c>
      <c r="H10" s="5">
        <v>0</v>
      </c>
      <c r="I10" s="5">
        <v>28743.68</v>
      </c>
      <c r="J10" s="5">
        <v>0</v>
      </c>
      <c r="K10" s="5">
        <v>0</v>
      </c>
      <c r="L10" s="5">
        <v>0</v>
      </c>
      <c r="M10" s="5">
        <f t="shared" si="1"/>
        <v>302532.38</v>
      </c>
      <c r="N10" s="5">
        <v>0</v>
      </c>
    </row>
    <row r="11" spans="1:14" s="12" customFormat="1" ht="18" customHeight="1" x14ac:dyDescent="0.25">
      <c r="A11" s="6" t="s">
        <v>18</v>
      </c>
      <c r="B11" s="5">
        <v>0</v>
      </c>
      <c r="C11" s="5">
        <v>3170</v>
      </c>
      <c r="D11" s="5">
        <v>0</v>
      </c>
      <c r="E11" s="5">
        <v>25000</v>
      </c>
      <c r="F11" s="5">
        <v>0</v>
      </c>
      <c r="G11" s="5">
        <v>0</v>
      </c>
      <c r="H11" s="5">
        <v>0</v>
      </c>
      <c r="I11" s="5">
        <v>4771.28</v>
      </c>
      <c r="J11" s="5">
        <v>0</v>
      </c>
      <c r="K11" s="5">
        <v>0</v>
      </c>
      <c r="L11" s="5">
        <v>0</v>
      </c>
      <c r="M11" s="5">
        <f t="shared" si="1"/>
        <v>32941.279999999999</v>
      </c>
      <c r="N11" s="5">
        <v>0</v>
      </c>
    </row>
    <row r="12" spans="1:14" s="12" customFormat="1" ht="18" customHeight="1" x14ac:dyDescent="0.25">
      <c r="A12" s="6" t="s">
        <v>19</v>
      </c>
      <c r="B12" s="5">
        <f t="shared" ref="B12:L12" si="2">B13+B14+B15+B16</f>
        <v>1055238.25</v>
      </c>
      <c r="C12" s="5">
        <f t="shared" si="2"/>
        <v>2054363.75</v>
      </c>
      <c r="D12" s="5">
        <f t="shared" si="2"/>
        <v>0</v>
      </c>
      <c r="E12" s="5">
        <f t="shared" si="2"/>
        <v>3721735.1100000003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109703.51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1"/>
        <v>6941040.6200000001</v>
      </c>
      <c r="N12" s="5">
        <v>0</v>
      </c>
    </row>
    <row r="13" spans="1:14" s="12" customFormat="1" ht="18" customHeight="1" x14ac:dyDescent="0.25">
      <c r="A13" s="24" t="s">
        <v>20</v>
      </c>
      <c r="B13" s="25">
        <v>788095.47</v>
      </c>
      <c r="C13" s="25">
        <v>1268212.6499999999</v>
      </c>
      <c r="D13" s="25">
        <v>0</v>
      </c>
      <c r="E13" s="25">
        <v>1988281.99</v>
      </c>
      <c r="F13" s="25">
        <v>0</v>
      </c>
      <c r="G13" s="25">
        <v>0</v>
      </c>
      <c r="H13" s="25">
        <v>0</v>
      </c>
      <c r="I13" s="25">
        <v>33157.5</v>
      </c>
      <c r="J13" s="25">
        <v>0</v>
      </c>
      <c r="K13" s="25">
        <v>0</v>
      </c>
      <c r="L13" s="25">
        <v>0</v>
      </c>
      <c r="M13" s="25">
        <f t="shared" si="1"/>
        <v>4077747.61</v>
      </c>
      <c r="N13" s="25">
        <v>0</v>
      </c>
    </row>
    <row r="14" spans="1:14" s="12" customFormat="1" ht="18" customHeight="1" x14ac:dyDescent="0.25">
      <c r="A14" s="24" t="s">
        <v>21</v>
      </c>
      <c r="B14" s="25">
        <v>176345.67</v>
      </c>
      <c r="C14" s="25">
        <v>702444.39</v>
      </c>
      <c r="D14" s="25">
        <v>0</v>
      </c>
      <c r="E14" s="25">
        <v>1159122.58</v>
      </c>
      <c r="F14" s="25">
        <v>0</v>
      </c>
      <c r="G14" s="25">
        <v>0</v>
      </c>
      <c r="H14" s="25">
        <v>0</v>
      </c>
      <c r="I14" s="25">
        <v>71567.14</v>
      </c>
      <c r="J14" s="25">
        <v>0</v>
      </c>
      <c r="K14" s="25">
        <v>0</v>
      </c>
      <c r="L14" s="25">
        <v>0</v>
      </c>
      <c r="M14" s="25">
        <f t="shared" si="1"/>
        <v>2109479.7800000003</v>
      </c>
      <c r="N14" s="25">
        <v>0</v>
      </c>
    </row>
    <row r="15" spans="1:14" s="12" customFormat="1" ht="18" customHeight="1" x14ac:dyDescent="0.25">
      <c r="A15" s="24" t="s">
        <v>22</v>
      </c>
      <c r="B15" s="25">
        <v>59808.67</v>
      </c>
      <c r="C15" s="25">
        <v>48433.919999999998</v>
      </c>
      <c r="D15" s="25">
        <v>0</v>
      </c>
      <c r="E15" s="25">
        <v>202634.49</v>
      </c>
      <c r="F15" s="25">
        <v>0</v>
      </c>
      <c r="G15" s="25">
        <v>0</v>
      </c>
      <c r="H15" s="25">
        <v>0</v>
      </c>
      <c r="I15" s="25">
        <v>3875.81</v>
      </c>
      <c r="J15" s="25">
        <v>0</v>
      </c>
      <c r="K15" s="25">
        <v>0</v>
      </c>
      <c r="L15" s="25">
        <v>0</v>
      </c>
      <c r="M15" s="25">
        <f t="shared" si="1"/>
        <v>314752.88999999996</v>
      </c>
      <c r="N15" s="25">
        <v>0</v>
      </c>
    </row>
    <row r="16" spans="1:14" s="12" customFormat="1" ht="18" customHeight="1" x14ac:dyDescent="0.25">
      <c r="A16" s="27" t="s">
        <v>23</v>
      </c>
      <c r="B16" s="25">
        <v>30988.44</v>
      </c>
      <c r="C16" s="25">
        <v>35272.79</v>
      </c>
      <c r="D16" s="25">
        <v>0</v>
      </c>
      <c r="E16" s="25">
        <v>371696.05</v>
      </c>
      <c r="F16" s="25">
        <v>0</v>
      </c>
      <c r="G16" s="25">
        <v>0</v>
      </c>
      <c r="H16" s="25">
        <v>0</v>
      </c>
      <c r="I16" s="25">
        <v>1103.06</v>
      </c>
      <c r="J16" s="25">
        <v>0</v>
      </c>
      <c r="K16" s="25">
        <v>0</v>
      </c>
      <c r="L16" s="25">
        <v>0</v>
      </c>
      <c r="M16" s="25">
        <f t="shared" si="1"/>
        <v>439060.33999999997</v>
      </c>
      <c r="N16" s="25">
        <v>0</v>
      </c>
    </row>
    <row r="17" spans="1:14" s="12" customFormat="1" ht="35.25" customHeight="1" x14ac:dyDescent="0.25">
      <c r="A17" s="6" t="s">
        <v>24</v>
      </c>
      <c r="B17" s="5">
        <v>0</v>
      </c>
      <c r="C17" s="5">
        <v>6953091.3300000001</v>
      </c>
      <c r="D17" s="5">
        <v>0</v>
      </c>
      <c r="E17" s="5">
        <v>262070.45</v>
      </c>
      <c r="F17" s="5">
        <v>0</v>
      </c>
      <c r="G17" s="5">
        <v>0</v>
      </c>
      <c r="H17" s="5">
        <v>0</v>
      </c>
      <c r="I17" s="5">
        <v>296473.07</v>
      </c>
      <c r="J17" s="5">
        <v>0</v>
      </c>
      <c r="K17" s="5">
        <v>0</v>
      </c>
      <c r="L17" s="5">
        <v>0</v>
      </c>
      <c r="M17" s="5">
        <f t="shared" si="1"/>
        <v>7511634.8500000006</v>
      </c>
      <c r="N17" s="5">
        <v>0</v>
      </c>
    </row>
    <row r="18" spans="1:14" s="12" customFormat="1" ht="18" customHeight="1" x14ac:dyDescent="0.25">
      <c r="A18" s="6" t="s">
        <v>25</v>
      </c>
      <c r="B18" s="5">
        <v>2054647.24</v>
      </c>
      <c r="C18" s="5">
        <v>122308.01</v>
      </c>
      <c r="D18" s="5">
        <v>0</v>
      </c>
      <c r="E18" s="5">
        <v>1016378.78</v>
      </c>
      <c r="F18" s="5">
        <v>0</v>
      </c>
      <c r="G18" s="5">
        <v>0</v>
      </c>
      <c r="H18" s="5">
        <v>0</v>
      </c>
      <c r="I18" s="5">
        <v>19947.52</v>
      </c>
      <c r="J18" s="5">
        <v>0</v>
      </c>
      <c r="K18" s="5">
        <v>0</v>
      </c>
      <c r="L18" s="5">
        <v>0</v>
      </c>
      <c r="M18" s="5">
        <f t="shared" si="1"/>
        <v>3213281.5500000003</v>
      </c>
      <c r="N18" s="5">
        <v>0</v>
      </c>
    </row>
    <row r="19" spans="1:14" s="12" customFormat="1" ht="18" customHeight="1" x14ac:dyDescent="0.25">
      <c r="A19" s="6" t="s">
        <v>26</v>
      </c>
      <c r="B19" s="5">
        <v>15095446.84</v>
      </c>
      <c r="C19" s="5">
        <v>931545.91</v>
      </c>
      <c r="D19" s="5">
        <v>0</v>
      </c>
      <c r="E19" s="5">
        <v>1977980.73</v>
      </c>
      <c r="F19" s="5">
        <v>0</v>
      </c>
      <c r="G19" s="5">
        <v>0</v>
      </c>
      <c r="H19" s="5">
        <v>0</v>
      </c>
      <c r="I19" s="5">
        <v>34790.68</v>
      </c>
      <c r="J19" s="5">
        <v>0</v>
      </c>
      <c r="K19" s="5">
        <v>0</v>
      </c>
      <c r="L19" s="5">
        <v>0</v>
      </c>
      <c r="M19" s="5">
        <f t="shared" si="1"/>
        <v>18039764.16</v>
      </c>
      <c r="N19" s="5">
        <v>0</v>
      </c>
    </row>
    <row r="20" spans="1:14" s="12" customFormat="1" ht="15.75" hidden="1" x14ac:dyDescent="0.25">
      <c r="A20" s="6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1"/>
        <v>0</v>
      </c>
      <c r="N20" s="5">
        <v>0</v>
      </c>
    </row>
    <row r="21" spans="1:14" s="12" customFormat="1" ht="32.25" hidden="1" customHeight="1" x14ac:dyDescent="0.25">
      <c r="A21" s="6" t="s">
        <v>28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 t="shared" si="1"/>
        <v>0</v>
      </c>
      <c r="N21" s="5">
        <v>0</v>
      </c>
    </row>
    <row r="22" spans="1:14" s="12" customFormat="1" ht="36.75" hidden="1" customHeight="1" x14ac:dyDescent="0.25">
      <c r="A22" s="6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 t="shared" si="1"/>
        <v>0</v>
      </c>
      <c r="N22" s="5">
        <v>0</v>
      </c>
    </row>
    <row r="23" spans="1:14" s="12" customFormat="1" ht="39.75" hidden="1" customHeight="1" x14ac:dyDescent="0.25">
      <c r="A23" s="6" t="s">
        <v>30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1"/>
        <v>0</v>
      </c>
      <c r="N23" s="5">
        <v>0</v>
      </c>
    </row>
    <row r="24" spans="1:14" s="12" customFormat="1" ht="48.75" hidden="1" customHeight="1" x14ac:dyDescent="0.25">
      <c r="A24" s="6" t="s">
        <v>31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1"/>
        <v>0</v>
      </c>
      <c r="N24" s="5">
        <v>0</v>
      </c>
    </row>
    <row r="25" spans="1:14" s="12" customFormat="1" ht="18" customHeight="1" x14ac:dyDescent="0.25">
      <c r="A25" s="6" t="s">
        <v>32</v>
      </c>
      <c r="B25" s="5">
        <v>61154.15</v>
      </c>
      <c r="C25" s="5">
        <v>21212.85</v>
      </c>
      <c r="D25" s="5">
        <v>0</v>
      </c>
      <c r="E25" s="5">
        <v>61277.71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1"/>
        <v>143644.71</v>
      </c>
      <c r="N25" s="5">
        <v>0</v>
      </c>
    </row>
    <row r="26" spans="1:14" s="12" customFormat="1" ht="18" customHeight="1" x14ac:dyDescent="0.25">
      <c r="A26" s="6" t="s">
        <v>33</v>
      </c>
      <c r="B26" s="5">
        <v>507284.39</v>
      </c>
      <c r="C26" s="5">
        <v>32121.88</v>
      </c>
      <c r="D26" s="5">
        <v>0</v>
      </c>
      <c r="E26" s="5">
        <v>2196713.61</v>
      </c>
      <c r="F26" s="5">
        <v>0</v>
      </c>
      <c r="G26" s="5">
        <v>0</v>
      </c>
      <c r="H26" s="5">
        <v>0</v>
      </c>
      <c r="I26" s="5">
        <v>115548.85</v>
      </c>
      <c r="J26" s="5">
        <v>0</v>
      </c>
      <c r="K26" s="5">
        <v>0</v>
      </c>
      <c r="L26" s="5">
        <v>0</v>
      </c>
      <c r="M26" s="5">
        <f t="shared" si="1"/>
        <v>2851668.73</v>
      </c>
      <c r="N26" s="5">
        <v>0</v>
      </c>
    </row>
    <row r="27" spans="1:14" s="12" customFormat="1" ht="33" customHeight="1" x14ac:dyDescent="0.25">
      <c r="A27" s="6" t="s">
        <v>34</v>
      </c>
      <c r="B27" s="5">
        <v>179481.94</v>
      </c>
      <c r="C27" s="5">
        <v>181146.49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1"/>
        <v>360628.43</v>
      </c>
      <c r="N27" s="5">
        <v>0</v>
      </c>
    </row>
    <row r="28" spans="1:14" s="12" customFormat="1" ht="21" customHeight="1" x14ac:dyDescent="0.25">
      <c r="A28" s="20" t="s">
        <v>35</v>
      </c>
      <c r="B28" s="5">
        <f t="shared" ref="B28:L28" si="3">B29+B30</f>
        <v>1952382.8900000001</v>
      </c>
      <c r="C28" s="5">
        <f t="shared" si="3"/>
        <v>178657.07</v>
      </c>
      <c r="D28" s="5">
        <f t="shared" si="3"/>
        <v>0</v>
      </c>
      <c r="E28" s="5">
        <f t="shared" si="3"/>
        <v>0</v>
      </c>
      <c r="F28" s="5">
        <f t="shared" si="3"/>
        <v>0</v>
      </c>
      <c r="G28" s="5">
        <f t="shared" si="3"/>
        <v>0</v>
      </c>
      <c r="H28" s="5">
        <f t="shared" si="3"/>
        <v>0</v>
      </c>
      <c r="I28" s="5">
        <f t="shared" si="3"/>
        <v>24837.23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1"/>
        <v>2155877.19</v>
      </c>
      <c r="N28" s="5">
        <v>0</v>
      </c>
    </row>
    <row r="29" spans="1:14" s="12" customFormat="1" ht="18.75" customHeight="1" x14ac:dyDescent="0.25">
      <c r="A29" s="28" t="s">
        <v>36</v>
      </c>
      <c r="B29" s="25">
        <v>1838813.87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f t="shared" si="1"/>
        <v>1838813.87</v>
      </c>
      <c r="N29" s="25">
        <v>0</v>
      </c>
    </row>
    <row r="30" spans="1:14" s="12" customFormat="1" ht="21.75" customHeight="1" x14ac:dyDescent="0.25">
      <c r="A30" s="29" t="s">
        <v>37</v>
      </c>
      <c r="B30" s="25">
        <v>113569.02</v>
      </c>
      <c r="C30" s="25">
        <v>178657.07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24837.23</v>
      </c>
      <c r="J30" s="25">
        <v>0</v>
      </c>
      <c r="K30" s="25">
        <v>0</v>
      </c>
      <c r="L30" s="25">
        <v>0</v>
      </c>
      <c r="M30" s="25">
        <f t="shared" si="1"/>
        <v>317063.32</v>
      </c>
      <c r="N30" s="25">
        <v>0</v>
      </c>
    </row>
    <row r="31" spans="1:14" ht="31.5" hidden="1" x14ac:dyDescent="0.25">
      <c r="A31" s="18" t="s">
        <v>38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f t="shared" si="1"/>
        <v>0</v>
      </c>
      <c r="N31" s="10">
        <v>0</v>
      </c>
    </row>
  </sheetData>
  <mergeCells count="8">
    <mergeCell ref="A1:N1"/>
    <mergeCell ref="A2:N2"/>
    <mergeCell ref="M4:M5"/>
    <mergeCell ref="N4:N5"/>
    <mergeCell ref="A4:A5"/>
    <mergeCell ref="B4:L4"/>
    <mergeCell ref="A3:B3"/>
    <mergeCell ref="C3:G3"/>
  </mergeCells>
  <pageMargins left="0.19685039370078741" right="0.19685039370078741" top="0.78740157480314965" bottom="0" header="0.31496062992125984" footer="0.31496062992125984"/>
  <pageSetup paperSize="9" scale="77" orientation="landscape" r:id="rId1"/>
  <headerFooter alignWithMargins="0"/>
  <ignoredErrors>
    <ignoredError sqref="M7:M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ДЗ_бюджет</vt:lpstr>
      <vt:lpstr>КЗ_бюджет</vt:lpstr>
      <vt:lpstr>ДЗ_внебюджет</vt:lpstr>
      <vt:lpstr>КЗ_внебюджет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Марина Сергеевна</cp:lastModifiedBy>
  <cp:lastPrinted>2023-02-08T07:32:46Z</cp:lastPrinted>
  <dcterms:created xsi:type="dcterms:W3CDTF">2016-02-19T08:05:31Z</dcterms:created>
  <dcterms:modified xsi:type="dcterms:W3CDTF">2023-02-08T11:40:30Z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-196048919</vt:i4>
  </property>
  <property fmtid="{D5CDD505-2E9C-101B-9397-08002B2CF9AE}" pid="4" name="_EmailSubject">
    <vt:lpwstr>Для размещения на сайте</vt:lpwstr>
  </property>
  <property fmtid="{D5CDD505-2E9C-101B-9397-08002B2CF9AE}" pid="5" name="_AuthorEmail">
    <vt:lpwstr>smirnova.ms@cherepovetscity.ru</vt:lpwstr>
  </property>
  <property fmtid="{D5CDD505-2E9C-101B-9397-08002B2CF9AE}" pid="6" name="_AuthorEmailDisplayName">
    <vt:lpwstr>Смирнова Марина Сергеевна</vt:lpwstr>
  </property>
  <property fmtid="{D5CDD505-2E9C-101B-9397-08002B2CF9AE}" pid="7" name="_PreviousAdHocReviewCycleID">
    <vt:i4>1991250821</vt:i4>
  </property>
</Properties>
</file>