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Zakon\О Т Д Е Л Ы\Кабинет 229 ОПАИР\Дебиторка, кредиторка\САЙТ\2023\на 01.07.2023\"/>
    </mc:Choice>
  </mc:AlternateContent>
  <bookViews>
    <workbookView xWindow="-120" yWindow="-120" windowWidth="9270" windowHeight="5385" tabRatio="462"/>
  </bookViews>
  <sheets>
    <sheet name="ДЗ_бюджет" sheetId="21" r:id="rId1"/>
    <sheet name="КЗ_бюджет" sheetId="22" r:id="rId2"/>
    <sheet name="ДЗ_внебюджет" sheetId="19" r:id="rId3"/>
    <sheet name="КЗ_внебюджет" sheetId="20" r:id="rId4"/>
  </sheets>
  <definedNames>
    <definedName name="_xlnm._FilterDatabase" localSheetId="0" hidden="1">ДЗ_бюджет!#REF!</definedName>
    <definedName name="_xlnm._FilterDatabase" localSheetId="2" hidden="1">ДЗ_внебюджет!#REF!</definedName>
    <definedName name="_xlnm._FilterDatabase" localSheetId="1" hidden="1">КЗ_бюджет!#REF!</definedName>
    <definedName name="_xlnm._FilterDatabase" localSheetId="3" hidden="1">КЗ_внебюджет!#REF!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22" l="1"/>
  <c r="M28" i="22" l="1"/>
  <c r="L28" i="22"/>
  <c r="K28" i="22"/>
  <c r="J28" i="22"/>
  <c r="I28" i="22"/>
  <c r="H28" i="22"/>
  <c r="G28" i="22"/>
  <c r="F28" i="22"/>
  <c r="E28" i="22"/>
  <c r="D28" i="22"/>
  <c r="C28" i="22"/>
  <c r="B28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M28" i="20"/>
  <c r="L28" i="20"/>
  <c r="K28" i="20"/>
  <c r="J28" i="20"/>
  <c r="I28" i="20"/>
  <c r="H28" i="20"/>
  <c r="G28" i="20"/>
  <c r="F28" i="20"/>
  <c r="E28" i="20"/>
  <c r="D28" i="20"/>
  <c r="C28" i="20"/>
  <c r="B28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M28" i="19" l="1"/>
  <c r="L28" i="19"/>
  <c r="K28" i="19"/>
  <c r="J28" i="19"/>
  <c r="I28" i="19"/>
  <c r="H28" i="19"/>
  <c r="G28" i="19"/>
  <c r="F28" i="19"/>
  <c r="E28" i="19"/>
  <c r="D28" i="19"/>
  <c r="C28" i="19"/>
  <c r="B28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L12" i="21" l="1"/>
  <c r="K12" i="21"/>
  <c r="J12" i="21"/>
  <c r="I12" i="21"/>
  <c r="H12" i="21"/>
  <c r="G12" i="21"/>
  <c r="F12" i="21"/>
  <c r="E12" i="21"/>
  <c r="D12" i="21"/>
  <c r="C12" i="21"/>
  <c r="B12" i="21"/>
  <c r="M28" i="21"/>
  <c r="M6" i="21" s="1"/>
  <c r="L28" i="21"/>
  <c r="K28" i="21"/>
  <c r="J28" i="21"/>
  <c r="I28" i="21"/>
  <c r="H28" i="21"/>
  <c r="G28" i="21"/>
  <c r="F28" i="21"/>
  <c r="E28" i="21"/>
  <c r="D28" i="21"/>
  <c r="C28" i="21"/>
  <c r="B28" i="21"/>
  <c r="L6" i="21" l="1"/>
  <c r="N31" i="20"/>
  <c r="N30" i="20"/>
  <c r="N29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1" i="20"/>
  <c r="N10" i="20"/>
  <c r="N9" i="20"/>
  <c r="N8" i="20"/>
  <c r="N7" i="20"/>
  <c r="L6" i="20"/>
  <c r="H6" i="20"/>
  <c r="K6" i="20"/>
  <c r="J6" i="20"/>
  <c r="G6" i="20"/>
  <c r="F6" i="20" l="1"/>
  <c r="C6" i="20"/>
  <c r="M6" i="20"/>
  <c r="I6" i="20"/>
  <c r="E6" i="20"/>
  <c r="B6" i="20"/>
  <c r="D6" i="20"/>
  <c r="N28" i="20"/>
  <c r="N12" i="20"/>
  <c r="N31" i="22"/>
  <c r="N30" i="22"/>
  <c r="N29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1" i="22"/>
  <c r="N9" i="22"/>
  <c r="N8" i="22"/>
  <c r="N7" i="22"/>
  <c r="C6" i="22" l="1"/>
  <c r="N6" i="20"/>
  <c r="L6" i="22"/>
  <c r="K6" i="22"/>
  <c r="D6" i="22"/>
  <c r="H6" i="22"/>
  <c r="E6" i="22"/>
  <c r="I6" i="22"/>
  <c r="M6" i="22"/>
  <c r="J6" i="22"/>
  <c r="G6" i="22"/>
  <c r="F6" i="22"/>
  <c r="N28" i="22"/>
  <c r="N12" i="22"/>
  <c r="B6" i="22"/>
  <c r="N6" i="22" l="1"/>
  <c r="N31" i="19" l="1"/>
  <c r="N30" i="19"/>
  <c r="N29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1" i="19"/>
  <c r="N10" i="19"/>
  <c r="N9" i="19"/>
  <c r="N8" i="19"/>
  <c r="N7" i="19"/>
  <c r="J6" i="19" l="1"/>
  <c r="F6" i="19"/>
  <c r="G6" i="19"/>
  <c r="D6" i="19"/>
  <c r="L6" i="19"/>
  <c r="K6" i="19"/>
  <c r="E6" i="19"/>
  <c r="M6" i="19"/>
  <c r="H6" i="19"/>
  <c r="I6" i="19"/>
  <c r="N28" i="19"/>
  <c r="C6" i="19"/>
  <c r="N12" i="19"/>
  <c r="B6" i="19"/>
  <c r="N31" i="21"/>
  <c r="N30" i="21"/>
  <c r="N29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1" i="21"/>
  <c r="N10" i="21"/>
  <c r="N9" i="21"/>
  <c r="N8" i="21"/>
  <c r="N7" i="21"/>
  <c r="H6" i="21"/>
  <c r="D6" i="21" l="1"/>
  <c r="K6" i="21"/>
  <c r="F6" i="21"/>
  <c r="E6" i="21"/>
  <c r="I6" i="21"/>
  <c r="N6" i="19"/>
  <c r="J6" i="21"/>
  <c r="G6" i="21"/>
  <c r="N28" i="21"/>
  <c r="N12" i="21"/>
  <c r="C6" i="21"/>
  <c r="B6" i="21"/>
  <c r="N6" i="21" l="1"/>
</calcChain>
</file>

<file path=xl/sharedStrings.xml><?xml version="1.0" encoding="utf-8"?>
<sst xmlns="http://schemas.openxmlformats.org/spreadsheetml/2006/main" count="180" uniqueCount="53">
  <si>
    <t>Показатель</t>
  </si>
  <si>
    <t>Наименование сферы (органов управления и муниципальных учреждений, относящихся к сфере) и направлений расходов</t>
  </si>
  <si>
    <t>в т.ч. просро-ченная задолжен-ность</t>
  </si>
  <si>
    <t>Аппарат управления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</si>
  <si>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</si>
  <si>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</si>
  <si>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</si>
  <si>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</si>
  <si>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</si>
  <si>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Физическая культура и спорт</t>
  </si>
  <si>
    <t>Муниципальные учреждения, подведомствен-ные комитету по управлению имуществом города</t>
  </si>
  <si>
    <t>Муниципальные учреждения, подведомствен-ные финансовому управлению мэрии</t>
  </si>
  <si>
    <t>Прочие расходы</t>
  </si>
  <si>
    <t>Задолженность всего, в т.ч.:</t>
  </si>
  <si>
    <t xml:space="preserve">Заработная плата </t>
  </si>
  <si>
    <t xml:space="preserve">Прочие несоциальные выплаты персоналу в денежной и в натуральной форме 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</si>
  <si>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</si>
  <si>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</si>
  <si>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</si>
  <si>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услуги, в т.ч.:</t>
  </si>
  <si>
    <t xml:space="preserve">     отопление</t>
  </si>
  <si>
    <t xml:space="preserve">     освещение</t>
  </si>
  <si>
    <t xml:space="preserve">     водоснабжение</t>
  </si>
  <si>
    <t xml:space="preserve">     прочие коммунальные услуги</t>
  </si>
  <si>
    <t>Арендная плата за пользование имуществом, земельными участками и другими обособленными природными объектами</t>
  </si>
  <si>
    <t xml:space="preserve">Работы, услуги по содержанию имущества </t>
  </si>
  <si>
    <t xml:space="preserve">Прочие работы, услуги; страхование </t>
  </si>
  <si>
    <t xml:space="preserve">Услуги, работы для целей капитальных вложений </t>
  </si>
  <si>
    <t xml:space="preserve">Обслуживание государственного (муниципального) долга </t>
  </si>
  <si>
    <t xml:space="preserve"> Безвозмездные перечисления текущего характера организациям</t>
  </si>
  <si>
    <t>Пособия по социальной помощи населению в денежной и в натуральной форме</t>
  </si>
  <si>
    <t xml:space="preserve">Пенсии, пособия, выплачиваемые работодателями, нанимателями бывшим работникам </t>
  </si>
  <si>
    <t>Социальные пособия и компенсации персоналу в денежной и натуральной форме</t>
  </si>
  <si>
    <t xml:space="preserve">Прочие расходы </t>
  </si>
  <si>
    <t>Увеличение стоимости основных средств, нематериальных активов, непроизведенных активов</t>
  </si>
  <si>
    <t>Увеличение стоимости материальных запасов, в т. ч.:</t>
  </si>
  <si>
    <t xml:space="preserve">     продукты питания</t>
  </si>
  <si>
    <t xml:space="preserve">     другие материальные запасы </t>
  </si>
  <si>
    <t>Увеличение стоимости биологических активов</t>
  </si>
  <si>
    <t>Капитальный ремонт</t>
  </si>
  <si>
    <t>Муниципальные учреждения, подведомственные мэрии города Череповца</t>
  </si>
  <si>
    <t>Муниципальные учреждения, подведомственные финансовому управлению мэрии</t>
  </si>
  <si>
    <t>Муниципальные учреждения, подведомственные комитету по управлению имуществом города</t>
  </si>
  <si>
    <t>Безвозмездные перечисления текущего характера организациям</t>
  </si>
  <si>
    <t>Муниципальное образование "Городской округ город Череповец Вологодской области"</t>
  </si>
  <si>
    <t>Объем дебиторской задолженности по бюджетным средствам на 1 июля 2023 года</t>
  </si>
  <si>
    <t>(рублей)</t>
  </si>
  <si>
    <t xml:space="preserve">Всего дебиторская задолженность </t>
  </si>
  <si>
    <t>Объем кредиторской задолженности по бюджетным средствам на 1 июля 2023 года</t>
  </si>
  <si>
    <t xml:space="preserve">в т.ч. просро-ченная задолжен-ность </t>
  </si>
  <si>
    <t xml:space="preserve">Всего кредиторская задолженность </t>
  </si>
  <si>
    <t>Объем дебиторской задолженности по внебюджетным средствам на 1 июля 2023 года</t>
  </si>
  <si>
    <t>Объем кредиторской задолженности по внебюджетным средствам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</si>
</sst>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1" fillId="2" borderId="1">
      <alignment horizontal="left" vertical="top"/>
    </xf>
    <xf numFmtId="0" fontId="1" fillId="3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</cellStyleXfs>
  <cellXfs count="6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4" fontId="3" fillId="0" borderId="2" xfId="5" applyNumberFormat="1" applyFont="1" applyFill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/>
    </xf>
    <xf numFmtId="0" fontId="2" fillId="5" borderId="8" xfId="5" applyFont="1" applyFill="1" applyBorder="1" applyAlignment="1">
      <alignment horizontal="left" vertical="center" wrapText="1"/>
    </xf>
    <xf numFmtId="4" fontId="2" fillId="0" borderId="2" xfId="5" applyNumberFormat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/>
    </xf>
    <xf numFmtId="0" fontId="2" fillId="0" borderId="1" xfId="5" applyFont="1" applyFill="1" applyAlignment="1">
      <alignment horizontal="left" vertical="center" wrapText="1"/>
    </xf>
    <xf numFmtId="0" fontId="5" fillId="5" borderId="0" xfId="0" applyFont="1" applyFill="1"/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2" fillId="0" borderId="2" xfId="5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5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8" xfId="5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2" fillId="0" borderId="9" xfId="5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 vertical="center"/>
    </xf>
    <xf numFmtId="4" fontId="5" fillId="0" borderId="0" xfId="0" applyNumberFormat="1" applyFont="1" applyFill="1"/>
    <xf numFmtId="49" fontId="3" fillId="0" borderId="3" xfId="4" applyNumberFormat="1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left" vertical="center" wrapText="1"/>
    </xf>
    <xf numFmtId="0" fontId="9" fillId="0" borderId="1" xfId="5" applyFont="1" applyFill="1" applyAlignment="1">
      <alignment horizontal="left" vertical="center" wrapText="1"/>
    </xf>
    <xf numFmtId="4" fontId="9" fillId="0" borderId="2" xfId="5" applyNumberFormat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/>
    </xf>
    <xf numFmtId="0" fontId="9" fillId="0" borderId="1" xfId="6" applyFont="1" applyFill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4" fontId="9" fillId="0" borderId="2" xfId="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5" borderId="3" xfId="3" applyFont="1" applyFill="1" applyBorder="1" applyAlignment="1">
      <alignment horizontal="center" vertical="center"/>
    </xf>
    <xf numFmtId="49" fontId="3" fillId="5" borderId="4" xfId="3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49" fontId="3" fillId="0" borderId="3" xfId="3" applyFont="1" applyFill="1" applyBorder="1" applyAlignment="1">
      <alignment horizontal="center" vertical="center"/>
    </xf>
    <xf numFmtId="49" fontId="3" fillId="0" borderId="4" xfId="3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/>
    </xf>
  </cellXfs>
  <cellStyles count="7">
    <cellStyle name="Обычный" xfId="0" builtinId="0"/>
    <cellStyle name="㼿㼿㼿㼠㼿㼿㼿㼠㼿㼠㼿㼿㼿" xfId="1"/>
    <cellStyle name="㼿㼿㼿㼠㼿㼿㼿㼿㼿㼿㼿" xfId="2"/>
    <cellStyle name="㼿㼿㼿㼿‿㼿㼿?" xfId="3"/>
    <cellStyle name="㼿㼿㼿㼿‿㼿㼿㼿㼿㼿㼠㼿㼿㼿" xfId="4"/>
    <cellStyle name="㼿㼿㼿㼿㼠㼿?" xfId="5"/>
    <cellStyle name="㼿㼿㼿㼿㼠㼿‿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zoomScaleSheetLayoutView="75" workbookViewId="0">
      <selection activeCell="A34" sqref="A34"/>
    </sheetView>
  </sheetViews>
  <sheetFormatPr defaultColWidth="9.140625" defaultRowHeight="15" x14ac:dyDescent="0.25"/>
  <cols>
    <col min="1" max="1" width="52.7109375" style="9" customWidth="1"/>
    <col min="2" max="2" width="14.28515625" style="1" customWidth="1"/>
    <col min="3" max="3" width="16" style="1" customWidth="1"/>
    <col min="4" max="4" width="15" style="1" customWidth="1"/>
    <col min="5" max="5" width="13.5703125" style="1" hidden="1" customWidth="1"/>
    <col min="6" max="6" width="14.42578125" style="1" customWidth="1"/>
    <col min="7" max="7" width="14.28515625" style="1" customWidth="1"/>
    <col min="8" max="8" width="17.85546875" style="1" customWidth="1"/>
    <col min="9" max="9" width="16.140625" style="1" customWidth="1"/>
    <col min="10" max="11" width="21.85546875" style="1" customWidth="1"/>
    <col min="12" max="12" width="21.7109375" style="1" customWidth="1"/>
    <col min="13" max="13" width="15" style="1" customWidth="1"/>
    <col min="14" max="14" width="19.28515625" style="1" customWidth="1"/>
    <col min="15" max="15" width="11.28515625" style="1" customWidth="1"/>
    <col min="16" max="16384" width="9.140625" style="1"/>
  </cols>
  <sheetData>
    <row r="1" spans="1:15" ht="24" customHeight="1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" customHeight="1" x14ac:dyDescent="0.3">
      <c r="A2" s="36" t="s">
        <v>44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6.5" x14ac:dyDescent="0.25">
      <c r="A3" s="38"/>
      <c r="B3" s="38"/>
      <c r="C3" s="38"/>
      <c r="D3" s="39"/>
      <c r="E3" s="39"/>
      <c r="F3" s="39"/>
      <c r="G3" s="39"/>
      <c r="H3" s="39"/>
      <c r="I3" s="39"/>
      <c r="J3" s="2"/>
      <c r="K3" s="2"/>
      <c r="L3" s="2"/>
      <c r="M3" s="2"/>
      <c r="N3" s="2"/>
      <c r="O3" s="2" t="s">
        <v>46</v>
      </c>
    </row>
    <row r="4" spans="1:15" ht="15.75" customHeight="1" x14ac:dyDescent="0.25">
      <c r="A4" s="42" t="s">
        <v>0</v>
      </c>
      <c r="B4" s="44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0" t="s">
        <v>47</v>
      </c>
      <c r="O4" s="40" t="s">
        <v>2</v>
      </c>
    </row>
    <row r="5" spans="1:15" ht="138" customHeight="1" x14ac:dyDescent="0.25">
      <c r="A5" s="43"/>
      <c r="B5" s="10" t="s">
        <v>3</v>
      </c>
      <c r="C5" s="10" t="s">
        <v>4</v>
      </c>
      <c r="D5" s="10" t="s">
        <v>5</v>
      </c>
      <c r="E5" s="10" t="s">
        <v>6</v>
      </c>
      <c r="F5" s="13" t="s">
        <v>9</v>
      </c>
      <c r="G5" s="25" t="s">
        <v>7</v>
      </c>
      <c r="H5" s="25" t="s">
        <v>8</v>
      </c>
      <c r="I5" s="25" t="s">
        <v>39</v>
      </c>
      <c r="J5" s="13" t="s">
        <v>40</v>
      </c>
      <c r="K5" s="10" t="s">
        <v>41</v>
      </c>
      <c r="L5" s="10" t="s">
        <v>42</v>
      </c>
      <c r="M5" s="10" t="s">
        <v>12</v>
      </c>
      <c r="N5" s="41"/>
      <c r="O5" s="41"/>
    </row>
    <row r="6" spans="1:15" ht="18" customHeight="1" x14ac:dyDescent="0.25">
      <c r="A6" s="26" t="s">
        <v>13</v>
      </c>
      <c r="B6" s="3">
        <f t="shared" ref="B6:M6" si="0">B7+B8+B9+B10+B11+B12+B17+B18+B19+B20+B21+B22+B23+B24+B25+B26+B27+B28+B31</f>
        <v>217624.8</v>
      </c>
      <c r="C6" s="3">
        <f t="shared" si="0"/>
        <v>9095681.0800000001</v>
      </c>
      <c r="D6" s="3">
        <f t="shared" si="0"/>
        <v>3405208.1</v>
      </c>
      <c r="E6" s="3">
        <f t="shared" si="0"/>
        <v>0</v>
      </c>
      <c r="F6" s="3">
        <f t="shared" si="0"/>
        <v>1254010.93</v>
      </c>
      <c r="G6" s="3">
        <f t="shared" si="0"/>
        <v>3361220.55</v>
      </c>
      <c r="H6" s="3">
        <f t="shared" si="0"/>
        <v>975725611.77999997</v>
      </c>
      <c r="I6" s="3">
        <f t="shared" si="0"/>
        <v>47508738.109999999</v>
      </c>
      <c r="J6" s="3">
        <f t="shared" si="0"/>
        <v>47306493.770000003</v>
      </c>
      <c r="K6" s="3">
        <f t="shared" si="0"/>
        <v>25142.639999999999</v>
      </c>
      <c r="L6" s="3">
        <f t="shared" si="0"/>
        <v>56248</v>
      </c>
      <c r="M6" s="3">
        <f t="shared" si="0"/>
        <v>1637791.74</v>
      </c>
      <c r="N6" s="4">
        <f>SUM(B6:M6)</f>
        <v>1089593771.5000002</v>
      </c>
      <c r="O6" s="3">
        <v>0</v>
      </c>
    </row>
    <row r="7" spans="1:15" ht="18" customHeight="1" x14ac:dyDescent="0.25">
      <c r="A7" s="5" t="s">
        <v>14</v>
      </c>
      <c r="B7" s="6">
        <v>0</v>
      </c>
      <c r="C7" s="6">
        <v>0</v>
      </c>
      <c r="D7" s="6">
        <v>375482</v>
      </c>
      <c r="E7" s="6">
        <v>0</v>
      </c>
      <c r="F7" s="6">
        <v>0</v>
      </c>
      <c r="G7" s="6">
        <v>9968.34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>SUM(B7:M7)</f>
        <v>385450.34</v>
      </c>
      <c r="O7" s="6">
        <v>0</v>
      </c>
    </row>
    <row r="8" spans="1:15" s="14" customFormat="1" ht="33" customHeight="1" x14ac:dyDescent="0.25">
      <c r="A8" s="8" t="s">
        <v>15</v>
      </c>
      <c r="B8" s="6">
        <v>65640</v>
      </c>
      <c r="C8" s="6">
        <v>0</v>
      </c>
      <c r="D8" s="6">
        <v>0</v>
      </c>
      <c r="E8" s="6">
        <v>0</v>
      </c>
      <c r="F8" s="6">
        <v>107000</v>
      </c>
      <c r="G8" s="6">
        <v>0</v>
      </c>
      <c r="H8" s="6">
        <v>0</v>
      </c>
      <c r="I8" s="6">
        <v>0</v>
      </c>
      <c r="J8" s="6">
        <v>38020</v>
      </c>
      <c r="K8" s="6">
        <v>0</v>
      </c>
      <c r="L8" s="6">
        <v>0</v>
      </c>
      <c r="M8" s="6">
        <v>0</v>
      </c>
      <c r="N8" s="22">
        <f t="shared" ref="N8:N31" si="1">SUM(B8:M8)</f>
        <v>210660</v>
      </c>
      <c r="O8" s="6">
        <v>0</v>
      </c>
    </row>
    <row r="9" spans="1:15" s="14" customFormat="1" ht="18" customHeight="1" x14ac:dyDescent="0.25">
      <c r="A9" s="8" t="s">
        <v>16</v>
      </c>
      <c r="B9" s="6">
        <v>0</v>
      </c>
      <c r="C9" s="6">
        <v>417.21</v>
      </c>
      <c r="D9" s="6">
        <v>128019.79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2">
        <f t="shared" si="1"/>
        <v>128437</v>
      </c>
      <c r="O9" s="6">
        <v>0</v>
      </c>
    </row>
    <row r="10" spans="1:15" s="14" customFormat="1" ht="18" customHeight="1" x14ac:dyDescent="0.25">
      <c r="A10" s="8" t="s">
        <v>17</v>
      </c>
      <c r="B10" s="6">
        <v>0</v>
      </c>
      <c r="C10" s="6">
        <v>48999</v>
      </c>
      <c r="D10" s="6">
        <v>113.45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12487.31</v>
      </c>
      <c r="K10" s="6">
        <v>0</v>
      </c>
      <c r="L10" s="6">
        <v>0</v>
      </c>
      <c r="M10" s="6">
        <v>0</v>
      </c>
      <c r="N10" s="22">
        <f t="shared" si="1"/>
        <v>61599.759999999995</v>
      </c>
      <c r="O10" s="6">
        <v>0</v>
      </c>
    </row>
    <row r="11" spans="1:15" s="14" customFormat="1" ht="18" customHeight="1" x14ac:dyDescent="0.25">
      <c r="A11" s="8" t="s">
        <v>18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2">
        <f t="shared" si="1"/>
        <v>0</v>
      </c>
      <c r="O11" s="6">
        <v>0</v>
      </c>
    </row>
    <row r="12" spans="1:15" s="14" customFormat="1" ht="18" customHeight="1" x14ac:dyDescent="0.25">
      <c r="A12" s="8" t="s">
        <v>19</v>
      </c>
      <c r="B12" s="6">
        <f t="shared" ref="B12:L12" si="2">B13+B14+B15+B16</f>
        <v>28893.5</v>
      </c>
      <c r="C12" s="6">
        <f t="shared" si="2"/>
        <v>7591569.6000000006</v>
      </c>
      <c r="D12" s="6">
        <f t="shared" si="2"/>
        <v>797964.83000000007</v>
      </c>
      <c r="E12" s="6">
        <f t="shared" si="2"/>
        <v>0</v>
      </c>
      <c r="F12" s="6">
        <f t="shared" si="2"/>
        <v>358249.33999999997</v>
      </c>
      <c r="G12" s="6">
        <f t="shared" si="2"/>
        <v>3312168.89</v>
      </c>
      <c r="H12" s="6">
        <f t="shared" si="2"/>
        <v>0</v>
      </c>
      <c r="I12" s="6">
        <f t="shared" si="2"/>
        <v>0</v>
      </c>
      <c r="J12" s="6">
        <f t="shared" si="2"/>
        <v>829514.79</v>
      </c>
      <c r="K12" s="6">
        <f t="shared" si="2"/>
        <v>0</v>
      </c>
      <c r="L12" s="6">
        <f t="shared" si="2"/>
        <v>56248</v>
      </c>
      <c r="M12" s="6">
        <v>0</v>
      </c>
      <c r="N12" s="22">
        <f t="shared" si="1"/>
        <v>12974608.949999999</v>
      </c>
      <c r="O12" s="6">
        <v>0</v>
      </c>
    </row>
    <row r="13" spans="1:15" s="14" customFormat="1" ht="18" customHeight="1" x14ac:dyDescent="0.25">
      <c r="A13" s="27" t="s">
        <v>20</v>
      </c>
      <c r="B13" s="28">
        <v>0</v>
      </c>
      <c r="C13" s="28">
        <v>161831.65</v>
      </c>
      <c r="D13" s="28">
        <v>0</v>
      </c>
      <c r="E13" s="28">
        <v>0</v>
      </c>
      <c r="F13" s="28">
        <v>11290.99</v>
      </c>
      <c r="G13" s="28">
        <v>8289.44</v>
      </c>
      <c r="H13" s="28">
        <v>0</v>
      </c>
      <c r="I13" s="28">
        <v>0</v>
      </c>
      <c r="J13" s="28">
        <v>18193.02</v>
      </c>
      <c r="K13" s="28">
        <v>0</v>
      </c>
      <c r="L13" s="28">
        <v>0</v>
      </c>
      <c r="M13" s="28">
        <v>0</v>
      </c>
      <c r="N13" s="29">
        <f t="shared" si="1"/>
        <v>199605.09999999998</v>
      </c>
      <c r="O13" s="28">
        <v>0</v>
      </c>
    </row>
    <row r="14" spans="1:15" s="14" customFormat="1" ht="18" customHeight="1" x14ac:dyDescent="0.25">
      <c r="A14" s="27" t="s">
        <v>21</v>
      </c>
      <c r="B14" s="28">
        <v>28646</v>
      </c>
      <c r="C14" s="28">
        <v>7380478.9400000004</v>
      </c>
      <c r="D14" s="28">
        <v>784759.41</v>
      </c>
      <c r="E14" s="28">
        <v>0</v>
      </c>
      <c r="F14" s="28">
        <v>345446.87</v>
      </c>
      <c r="G14" s="28">
        <v>3303879.45</v>
      </c>
      <c r="H14" s="28">
        <v>0</v>
      </c>
      <c r="I14" s="28">
        <v>0</v>
      </c>
      <c r="J14" s="28">
        <v>811321.77</v>
      </c>
      <c r="K14" s="28">
        <v>0</v>
      </c>
      <c r="L14" s="28">
        <v>56248</v>
      </c>
      <c r="M14" s="28">
        <v>0</v>
      </c>
      <c r="N14" s="29">
        <f t="shared" si="1"/>
        <v>12710780.440000001</v>
      </c>
      <c r="O14" s="28">
        <v>0</v>
      </c>
    </row>
    <row r="15" spans="1:15" s="14" customFormat="1" ht="18" customHeight="1" x14ac:dyDescent="0.25">
      <c r="A15" s="27" t="s">
        <v>22</v>
      </c>
      <c r="B15" s="28">
        <v>247.5</v>
      </c>
      <c r="C15" s="28">
        <v>49259.01</v>
      </c>
      <c r="D15" s="28">
        <v>5739.12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f t="shared" si="1"/>
        <v>55245.630000000005</v>
      </c>
      <c r="O15" s="28">
        <v>0</v>
      </c>
    </row>
    <row r="16" spans="1:15" s="14" customFormat="1" ht="18" customHeight="1" x14ac:dyDescent="0.25">
      <c r="A16" s="30" t="s">
        <v>23</v>
      </c>
      <c r="B16" s="28">
        <v>0</v>
      </c>
      <c r="C16" s="28">
        <v>0</v>
      </c>
      <c r="D16" s="28">
        <v>7466.3</v>
      </c>
      <c r="E16" s="28">
        <v>0</v>
      </c>
      <c r="F16" s="28">
        <v>1511.48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f t="shared" si="1"/>
        <v>8977.7800000000007</v>
      </c>
      <c r="O16" s="28">
        <v>0</v>
      </c>
    </row>
    <row r="17" spans="1:15" s="14" customFormat="1" ht="78.75" hidden="1" x14ac:dyDescent="0.25">
      <c r="A17" s="8" t="s">
        <v>24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22">
        <f t="shared" si="1"/>
        <v>0</v>
      </c>
      <c r="O17" s="6">
        <v>0</v>
      </c>
    </row>
    <row r="18" spans="1:15" s="14" customFormat="1" ht="18" customHeight="1" x14ac:dyDescent="0.25">
      <c r="A18" s="8" t="s">
        <v>25</v>
      </c>
      <c r="B18" s="6">
        <v>0</v>
      </c>
      <c r="C18" s="6">
        <v>0</v>
      </c>
      <c r="D18" s="6">
        <v>415537.02</v>
      </c>
      <c r="E18" s="6">
        <v>0</v>
      </c>
      <c r="F18" s="6">
        <v>0</v>
      </c>
      <c r="G18" s="6">
        <v>0</v>
      </c>
      <c r="H18" s="6">
        <v>0</v>
      </c>
      <c r="I18" s="6">
        <v>46948610.079999998</v>
      </c>
      <c r="J18" s="6">
        <v>10259482.880000001</v>
      </c>
      <c r="K18" s="6">
        <v>0</v>
      </c>
      <c r="L18" s="6">
        <v>0</v>
      </c>
      <c r="M18" s="6">
        <v>0</v>
      </c>
      <c r="N18" s="22">
        <f t="shared" si="1"/>
        <v>57623629.980000004</v>
      </c>
      <c r="O18" s="6">
        <v>0</v>
      </c>
    </row>
    <row r="19" spans="1:15" s="14" customFormat="1" ht="18" customHeight="1" x14ac:dyDescent="0.25">
      <c r="A19" s="8" t="s">
        <v>26</v>
      </c>
      <c r="B19" s="6">
        <v>123091.3</v>
      </c>
      <c r="C19" s="6">
        <v>1051075.99</v>
      </c>
      <c r="D19" s="6">
        <v>355437.01</v>
      </c>
      <c r="E19" s="6">
        <v>0</v>
      </c>
      <c r="F19" s="6">
        <v>788761.59</v>
      </c>
      <c r="G19" s="6">
        <v>0</v>
      </c>
      <c r="H19" s="6">
        <v>0</v>
      </c>
      <c r="I19" s="6">
        <v>560128.03</v>
      </c>
      <c r="J19" s="6">
        <v>1320435.1499999999</v>
      </c>
      <c r="K19" s="6">
        <v>0</v>
      </c>
      <c r="L19" s="6">
        <v>0</v>
      </c>
      <c r="M19" s="6">
        <v>0</v>
      </c>
      <c r="N19" s="22">
        <f t="shared" si="1"/>
        <v>4198929.07</v>
      </c>
      <c r="O19" s="6">
        <v>0</v>
      </c>
    </row>
    <row r="20" spans="1:15" s="14" customFormat="1" ht="18" customHeight="1" x14ac:dyDescent="0.25">
      <c r="A20" s="8" t="s">
        <v>27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7096180.6399999997</v>
      </c>
      <c r="I20" s="6">
        <v>0</v>
      </c>
      <c r="J20" s="6">
        <v>891214.19</v>
      </c>
      <c r="K20" s="6">
        <v>0</v>
      </c>
      <c r="L20" s="6">
        <v>0</v>
      </c>
      <c r="M20" s="6">
        <v>0</v>
      </c>
      <c r="N20" s="22">
        <f t="shared" si="1"/>
        <v>7987394.8300000001</v>
      </c>
      <c r="O20" s="6">
        <v>0</v>
      </c>
    </row>
    <row r="21" spans="1:15" s="14" customFormat="1" ht="47.25" hidden="1" x14ac:dyDescent="0.25">
      <c r="A21" s="8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22">
        <f t="shared" si="1"/>
        <v>0</v>
      </c>
      <c r="O21" s="6">
        <v>0</v>
      </c>
    </row>
    <row r="22" spans="1:15" s="14" customFormat="1" ht="33" customHeight="1" x14ac:dyDescent="0.25">
      <c r="A22" s="8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1637791.74</v>
      </c>
      <c r="N22" s="22">
        <f t="shared" si="1"/>
        <v>1637791.74</v>
      </c>
      <c r="O22" s="6">
        <v>0</v>
      </c>
    </row>
    <row r="23" spans="1:15" s="14" customFormat="1" ht="63" hidden="1" x14ac:dyDescent="0.25">
      <c r="A23" s="8" t="s">
        <v>30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2">
        <f t="shared" si="1"/>
        <v>0</v>
      </c>
      <c r="O23" s="6">
        <v>0</v>
      </c>
    </row>
    <row r="24" spans="1:15" s="14" customFormat="1" ht="63" hidden="1" x14ac:dyDescent="0.25">
      <c r="A24" s="8" t="s">
        <v>31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2">
        <f>SUM(B24:M24)</f>
        <v>0</v>
      </c>
      <c r="O24" s="6">
        <v>0</v>
      </c>
    </row>
    <row r="25" spans="1:15" s="14" customFormat="1" ht="33" customHeight="1" x14ac:dyDescent="0.25">
      <c r="A25" s="8" t="s">
        <v>32</v>
      </c>
      <c r="B25" s="6">
        <v>0</v>
      </c>
      <c r="C25" s="6">
        <v>345687.66</v>
      </c>
      <c r="D25" s="6">
        <v>0</v>
      </c>
      <c r="E25" s="6">
        <v>0</v>
      </c>
      <c r="F25" s="6">
        <v>0</v>
      </c>
      <c r="G25" s="6">
        <v>39083.32</v>
      </c>
      <c r="H25" s="6">
        <v>0</v>
      </c>
      <c r="I25" s="6">
        <v>0</v>
      </c>
      <c r="J25" s="6">
        <v>6349.17</v>
      </c>
      <c r="K25" s="6">
        <v>25142.639999999999</v>
      </c>
      <c r="L25" s="6">
        <v>0</v>
      </c>
      <c r="M25" s="6">
        <v>0</v>
      </c>
      <c r="N25" s="22">
        <f t="shared" si="1"/>
        <v>416262.79</v>
      </c>
      <c r="O25" s="6">
        <v>0</v>
      </c>
    </row>
    <row r="26" spans="1:15" s="14" customFormat="1" ht="18" customHeight="1" x14ac:dyDescent="0.25">
      <c r="A26" s="8" t="s">
        <v>33</v>
      </c>
      <c r="B26" s="6">
        <v>0</v>
      </c>
      <c r="C26" s="6">
        <v>57931.62</v>
      </c>
      <c r="D26" s="6">
        <v>244654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49820</v>
      </c>
      <c r="K26" s="6">
        <v>0</v>
      </c>
      <c r="L26" s="6">
        <v>0</v>
      </c>
      <c r="M26" s="6">
        <v>0</v>
      </c>
      <c r="N26" s="22">
        <f t="shared" si="1"/>
        <v>352405.62</v>
      </c>
      <c r="O26" s="6">
        <v>0</v>
      </c>
    </row>
    <row r="27" spans="1:15" s="14" customFormat="1" ht="33" customHeight="1" x14ac:dyDescent="0.25">
      <c r="A27" s="8" t="s">
        <v>34</v>
      </c>
      <c r="B27" s="6">
        <v>0</v>
      </c>
      <c r="C27" s="6">
        <v>0</v>
      </c>
      <c r="D27" s="6">
        <v>1088000</v>
      </c>
      <c r="E27" s="6">
        <v>0</v>
      </c>
      <c r="F27" s="6">
        <v>0</v>
      </c>
      <c r="G27" s="6">
        <v>0</v>
      </c>
      <c r="H27" s="6">
        <v>968629431.13999999</v>
      </c>
      <c r="I27" s="6">
        <v>0</v>
      </c>
      <c r="J27" s="6">
        <v>33899170.280000001</v>
      </c>
      <c r="K27" s="6">
        <v>0</v>
      </c>
      <c r="L27" s="6">
        <v>0</v>
      </c>
      <c r="M27" s="6">
        <v>0</v>
      </c>
      <c r="N27" s="22">
        <f t="shared" si="1"/>
        <v>1003616601.42</v>
      </c>
      <c r="O27" s="6">
        <v>0</v>
      </c>
    </row>
    <row r="28" spans="1:15" s="14" customFormat="1" ht="31.5" hidden="1" x14ac:dyDescent="0.25">
      <c r="A28" s="21" t="s">
        <v>35</v>
      </c>
      <c r="B28" s="6">
        <f t="shared" ref="B28:M28" si="3">B29+B30</f>
        <v>0</v>
      </c>
      <c r="C28" s="6">
        <f t="shared" si="3"/>
        <v>0</v>
      </c>
      <c r="D28" s="6">
        <f t="shared" si="3"/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22">
        <f t="shared" si="1"/>
        <v>0</v>
      </c>
      <c r="O28" s="6">
        <v>0</v>
      </c>
    </row>
    <row r="29" spans="1:15" s="14" customFormat="1" ht="15.75" hidden="1" x14ac:dyDescent="0.25">
      <c r="A29" s="19" t="s">
        <v>36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22">
        <f t="shared" si="1"/>
        <v>0</v>
      </c>
      <c r="O29" s="6">
        <v>0</v>
      </c>
    </row>
    <row r="30" spans="1:15" s="14" customFormat="1" ht="15.75" hidden="1" x14ac:dyDescent="0.25">
      <c r="A30" s="20" t="s">
        <v>37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2">
        <f t="shared" si="1"/>
        <v>0</v>
      </c>
      <c r="O30" s="6">
        <v>0</v>
      </c>
    </row>
    <row r="31" spans="1:15" s="14" customFormat="1" ht="31.5" hidden="1" x14ac:dyDescent="0.25">
      <c r="A31" s="20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2">
        <f t="shared" si="1"/>
        <v>0</v>
      </c>
      <c r="O31" s="6">
        <v>0</v>
      </c>
    </row>
  </sheetData>
  <mergeCells count="8">
    <mergeCell ref="A1:O1"/>
    <mergeCell ref="A2:O2"/>
    <mergeCell ref="A3:C3"/>
    <mergeCell ref="D3:I3"/>
    <mergeCell ref="O4:O5"/>
    <mergeCell ref="A4:A5"/>
    <mergeCell ref="B4:M4"/>
    <mergeCell ref="N4:N5"/>
  </mergeCells>
  <pageMargins left="0.19685039370078741" right="0.19685039370078741" top="0.78740157480314965" bottom="0" header="0.31496062992125984" footer="0.31496062992125984"/>
  <pageSetup paperSize="9" scale="53" fitToHeight="2" orientation="landscape" r:id="rId1"/>
  <headerFooter alignWithMargins="0"/>
  <ignoredErrors>
    <ignoredError sqref="N7:N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70" zoomScaleNormal="70" zoomScaleSheetLayoutView="75" workbookViewId="0">
      <selection activeCell="C27" sqref="C27"/>
    </sheetView>
  </sheetViews>
  <sheetFormatPr defaultColWidth="16" defaultRowHeight="15" x14ac:dyDescent="0.25"/>
  <cols>
    <col min="1" max="1" width="52.7109375" style="9" customWidth="1"/>
    <col min="2" max="2" width="16" style="1"/>
    <col min="3" max="3" width="17.140625" style="1" customWidth="1"/>
    <col min="4" max="4" width="16" style="1"/>
    <col min="5" max="5" width="14.5703125" style="1" customWidth="1"/>
    <col min="6" max="7" width="16" style="1"/>
    <col min="8" max="8" width="16.85546875" style="1" hidden="1" customWidth="1"/>
    <col min="9" max="9" width="0" style="1" hidden="1" customWidth="1"/>
    <col min="10" max="10" width="21.42578125" style="1" customWidth="1"/>
    <col min="11" max="11" width="22.42578125" style="1" customWidth="1"/>
    <col min="12" max="12" width="21.5703125" style="1" customWidth="1"/>
    <col min="13" max="13" width="16" style="1"/>
    <col min="14" max="14" width="17.5703125" style="1" customWidth="1"/>
    <col min="15" max="15" width="15" style="1" customWidth="1"/>
    <col min="16" max="16" width="29.42578125" style="1" customWidth="1"/>
    <col min="17" max="16384" width="16" style="1"/>
  </cols>
  <sheetData>
    <row r="1" spans="1:16" ht="24" customHeight="1" x14ac:dyDescent="0.2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s="14" customFormat="1" ht="24" customHeight="1" x14ac:dyDescent="0.3">
      <c r="A2" s="46" t="s">
        <v>44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s="14" customFormat="1" ht="16.5" x14ac:dyDescent="0.25">
      <c r="A3" s="48"/>
      <c r="B3" s="48"/>
      <c r="C3" s="48"/>
      <c r="D3" s="49"/>
      <c r="E3" s="49"/>
      <c r="F3" s="49"/>
      <c r="G3" s="49"/>
      <c r="H3" s="49"/>
      <c r="I3" s="49"/>
      <c r="J3" s="15"/>
      <c r="K3" s="15"/>
      <c r="L3" s="15"/>
      <c r="M3" s="15"/>
      <c r="N3" s="15"/>
      <c r="O3" s="15" t="s">
        <v>46</v>
      </c>
    </row>
    <row r="4" spans="1:16" s="14" customFormat="1" ht="15.75" customHeight="1" x14ac:dyDescent="0.25">
      <c r="A4" s="50" t="s">
        <v>0</v>
      </c>
      <c r="B4" s="52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0" t="s">
        <v>50</v>
      </c>
      <c r="O4" s="40" t="s">
        <v>49</v>
      </c>
    </row>
    <row r="5" spans="1:16" s="14" customFormat="1" ht="138" customHeight="1" x14ac:dyDescent="0.25">
      <c r="A5" s="51"/>
      <c r="B5" s="10" t="s">
        <v>3</v>
      </c>
      <c r="C5" s="10" t="s">
        <v>4</v>
      </c>
      <c r="D5" s="10" t="s">
        <v>5</v>
      </c>
      <c r="E5" s="10" t="s">
        <v>6</v>
      </c>
      <c r="F5" s="13" t="s">
        <v>9</v>
      </c>
      <c r="G5" s="25" t="s">
        <v>7</v>
      </c>
      <c r="H5" s="25" t="s">
        <v>8</v>
      </c>
      <c r="I5" s="25" t="s">
        <v>39</v>
      </c>
      <c r="J5" s="13" t="s">
        <v>40</v>
      </c>
      <c r="K5" s="10" t="s">
        <v>41</v>
      </c>
      <c r="L5" s="10" t="s">
        <v>42</v>
      </c>
      <c r="M5" s="31" t="s">
        <v>12</v>
      </c>
      <c r="N5" s="41"/>
      <c r="O5" s="41"/>
    </row>
    <row r="6" spans="1:16" s="14" customFormat="1" ht="18" customHeight="1" x14ac:dyDescent="0.25">
      <c r="A6" s="16" t="s">
        <v>13</v>
      </c>
      <c r="B6" s="3">
        <f t="shared" ref="B6:M6" si="0">B7+B8+B9+B10+B11+B12+B17+B18+B19+B20+B21+B22+B24+B23+B25+B26+B27+B28+B31</f>
        <v>24603219.279999997</v>
      </c>
      <c r="C6" s="3">
        <f t="shared" si="0"/>
        <v>296302393.95999998</v>
      </c>
      <c r="D6" s="3">
        <f t="shared" si="0"/>
        <v>24858284.899999999</v>
      </c>
      <c r="E6" s="3">
        <f t="shared" si="0"/>
        <v>1507129.09</v>
      </c>
      <c r="F6" s="3">
        <f t="shared" si="0"/>
        <v>17634144.57</v>
      </c>
      <c r="G6" s="3">
        <f t="shared" si="0"/>
        <v>25000014.019999996</v>
      </c>
      <c r="H6" s="3">
        <f t="shared" si="0"/>
        <v>0</v>
      </c>
      <c r="I6" s="3">
        <f t="shared" si="0"/>
        <v>0</v>
      </c>
      <c r="J6" s="3">
        <f t="shared" si="0"/>
        <v>31122424.689999998</v>
      </c>
      <c r="K6" s="3">
        <f t="shared" si="0"/>
        <v>13168969.399999999</v>
      </c>
      <c r="L6" s="3">
        <f t="shared" si="0"/>
        <v>8148202.6100000013</v>
      </c>
      <c r="M6" s="3">
        <f t="shared" si="0"/>
        <v>238640.25</v>
      </c>
      <c r="N6" s="23">
        <f>SUM(B6:M6)</f>
        <v>442583422.76999986</v>
      </c>
      <c r="O6" s="23">
        <v>0</v>
      </c>
    </row>
    <row r="7" spans="1:16" s="14" customFormat="1" ht="18" customHeight="1" x14ac:dyDescent="0.25">
      <c r="A7" s="18" t="s">
        <v>14</v>
      </c>
      <c r="B7" s="6">
        <v>13416266.02</v>
      </c>
      <c r="C7" s="6">
        <v>123018805.13</v>
      </c>
      <c r="D7" s="6">
        <v>12860719.23</v>
      </c>
      <c r="E7" s="6">
        <v>0</v>
      </c>
      <c r="F7" s="6">
        <v>7512821.6100000003</v>
      </c>
      <c r="G7" s="6">
        <v>9277357.3100000005</v>
      </c>
      <c r="H7" s="6">
        <v>0</v>
      </c>
      <c r="I7" s="6"/>
      <c r="J7" s="6">
        <v>13256098.800000001</v>
      </c>
      <c r="K7" s="6">
        <v>8081349.7199999997</v>
      </c>
      <c r="L7" s="6">
        <v>3135821.54</v>
      </c>
      <c r="M7" s="6">
        <v>0</v>
      </c>
      <c r="N7" s="22">
        <f>SUM(B7:M7)</f>
        <v>190559239.36000001</v>
      </c>
      <c r="O7" s="6">
        <v>0</v>
      </c>
    </row>
    <row r="8" spans="1:16" s="14" customFormat="1" ht="33" customHeight="1" x14ac:dyDescent="0.25">
      <c r="A8" s="8" t="s">
        <v>15</v>
      </c>
      <c r="B8" s="6">
        <v>0</v>
      </c>
      <c r="C8" s="6">
        <v>600</v>
      </c>
      <c r="D8" s="6">
        <v>0</v>
      </c>
      <c r="E8" s="6">
        <v>0</v>
      </c>
      <c r="F8" s="6">
        <v>1400</v>
      </c>
      <c r="G8" s="6">
        <v>15559.5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22">
        <f t="shared" ref="N8:N31" si="1">SUM(B8:M8)</f>
        <v>17559.5</v>
      </c>
      <c r="O8" s="6">
        <v>0</v>
      </c>
      <c r="P8" s="24"/>
    </row>
    <row r="9" spans="1:16" s="14" customFormat="1" ht="18" customHeight="1" x14ac:dyDescent="0.25">
      <c r="A9" s="8" t="s">
        <v>16</v>
      </c>
      <c r="B9" s="6">
        <v>10729772.060000001</v>
      </c>
      <c r="C9" s="6">
        <v>131095238.55</v>
      </c>
      <c r="D9" s="6">
        <v>8391567.2300000004</v>
      </c>
      <c r="E9" s="6">
        <v>0</v>
      </c>
      <c r="F9" s="6">
        <v>5690415.9800000004</v>
      </c>
      <c r="G9" s="6">
        <v>5507647.3399999999</v>
      </c>
      <c r="H9" s="6">
        <v>0</v>
      </c>
      <c r="I9" s="6">
        <v>0</v>
      </c>
      <c r="J9" s="6">
        <v>8786564.1999999993</v>
      </c>
      <c r="K9" s="6">
        <v>5066906.34</v>
      </c>
      <c r="L9" s="6">
        <v>2597163.7000000002</v>
      </c>
      <c r="M9" s="6">
        <v>0</v>
      </c>
      <c r="N9" s="22">
        <f t="shared" si="1"/>
        <v>177865275.39999995</v>
      </c>
      <c r="O9" s="6">
        <v>0</v>
      </c>
      <c r="P9" s="24"/>
    </row>
    <row r="10" spans="1:16" s="14" customFormat="1" ht="18" customHeight="1" x14ac:dyDescent="0.25">
      <c r="A10" s="8" t="s">
        <v>17</v>
      </c>
      <c r="B10" s="6">
        <v>15792.62</v>
      </c>
      <c r="C10" s="6">
        <v>236998.43</v>
      </c>
      <c r="D10" s="6">
        <v>146869.29</v>
      </c>
      <c r="E10" s="6">
        <v>0</v>
      </c>
      <c r="F10" s="6">
        <v>87105.919999999998</v>
      </c>
      <c r="G10" s="6">
        <v>29171.89</v>
      </c>
      <c r="H10" s="6">
        <v>0</v>
      </c>
      <c r="I10" s="6">
        <v>0</v>
      </c>
      <c r="J10" s="6">
        <v>267455.90999999997</v>
      </c>
      <c r="K10" s="6">
        <v>0</v>
      </c>
      <c r="L10" s="6">
        <v>23521.3</v>
      </c>
      <c r="M10" s="6">
        <v>0</v>
      </c>
      <c r="N10" s="22">
        <f>SUM(B10:M10)</f>
        <v>806915.36</v>
      </c>
      <c r="O10" s="6">
        <v>0</v>
      </c>
      <c r="P10" s="24"/>
    </row>
    <row r="11" spans="1:16" s="14" customFormat="1" ht="18" customHeight="1" x14ac:dyDescent="0.25">
      <c r="A11" s="8" t="s">
        <v>18</v>
      </c>
      <c r="B11" s="6">
        <v>0</v>
      </c>
      <c r="C11" s="6">
        <v>0</v>
      </c>
      <c r="D11" s="6">
        <v>67400</v>
      </c>
      <c r="E11" s="6">
        <v>0</v>
      </c>
      <c r="F11" s="6">
        <v>95000</v>
      </c>
      <c r="G11" s="6">
        <v>0</v>
      </c>
      <c r="H11" s="6">
        <v>0</v>
      </c>
      <c r="I11" s="6">
        <v>0</v>
      </c>
      <c r="J11" s="6">
        <v>37236</v>
      </c>
      <c r="K11" s="6">
        <v>0</v>
      </c>
      <c r="L11" s="6">
        <v>0</v>
      </c>
      <c r="M11" s="6">
        <v>0</v>
      </c>
      <c r="N11" s="22">
        <f t="shared" si="1"/>
        <v>199636</v>
      </c>
      <c r="O11" s="6">
        <v>0</v>
      </c>
    </row>
    <row r="12" spans="1:16" s="14" customFormat="1" ht="18" customHeight="1" x14ac:dyDescent="0.25">
      <c r="A12" s="8" t="s">
        <v>19</v>
      </c>
      <c r="B12" s="6">
        <f t="shared" ref="B12:M12" si="2">B13+B14+B15+B16</f>
        <v>120.79</v>
      </c>
      <c r="C12" s="6">
        <f t="shared" si="2"/>
        <v>2571924.16</v>
      </c>
      <c r="D12" s="6">
        <f t="shared" si="2"/>
        <v>241238.88</v>
      </c>
      <c r="E12" s="6">
        <f t="shared" si="2"/>
        <v>0</v>
      </c>
      <c r="F12" s="6">
        <f t="shared" si="2"/>
        <v>319103.15999999997</v>
      </c>
      <c r="G12" s="6">
        <f t="shared" si="2"/>
        <v>1752001.99</v>
      </c>
      <c r="H12" s="6">
        <f t="shared" si="2"/>
        <v>0</v>
      </c>
      <c r="I12" s="6">
        <f t="shared" si="2"/>
        <v>0</v>
      </c>
      <c r="J12" s="6">
        <f t="shared" si="2"/>
        <v>44720.520000000004</v>
      </c>
      <c r="K12" s="6">
        <f t="shared" si="2"/>
        <v>0</v>
      </c>
      <c r="L12" s="6">
        <f t="shared" si="2"/>
        <v>8713.98</v>
      </c>
      <c r="M12" s="6">
        <f t="shared" si="2"/>
        <v>63026.3</v>
      </c>
      <c r="N12" s="22">
        <f t="shared" si="1"/>
        <v>5000849.78</v>
      </c>
      <c r="O12" s="6">
        <v>0</v>
      </c>
    </row>
    <row r="13" spans="1:16" s="14" customFormat="1" ht="18" customHeight="1" x14ac:dyDescent="0.25">
      <c r="A13" s="27" t="s">
        <v>20</v>
      </c>
      <c r="B13" s="28">
        <v>0</v>
      </c>
      <c r="C13" s="28">
        <v>921305.19</v>
      </c>
      <c r="D13" s="28">
        <v>0</v>
      </c>
      <c r="E13" s="28">
        <v>0</v>
      </c>
      <c r="F13" s="28">
        <v>48257.82</v>
      </c>
      <c r="G13" s="28">
        <v>0</v>
      </c>
      <c r="H13" s="28">
        <v>0</v>
      </c>
      <c r="I13" s="28">
        <v>0</v>
      </c>
      <c r="J13" s="28">
        <v>1557.18</v>
      </c>
      <c r="K13" s="28">
        <v>0</v>
      </c>
      <c r="L13" s="28">
        <v>605.03</v>
      </c>
      <c r="M13" s="28">
        <v>0</v>
      </c>
      <c r="N13" s="29">
        <f t="shared" si="1"/>
        <v>971725.22</v>
      </c>
      <c r="O13" s="28">
        <v>0</v>
      </c>
    </row>
    <row r="14" spans="1:16" s="14" customFormat="1" ht="18" customHeight="1" x14ac:dyDescent="0.25">
      <c r="A14" s="27" t="s">
        <v>21</v>
      </c>
      <c r="B14" s="28">
        <v>0</v>
      </c>
      <c r="C14" s="28">
        <v>13921.15</v>
      </c>
      <c r="D14" s="28">
        <v>180193.37</v>
      </c>
      <c r="E14" s="28">
        <v>0</v>
      </c>
      <c r="F14" s="28">
        <v>160766.39999999999</v>
      </c>
      <c r="G14" s="28">
        <v>54522.84</v>
      </c>
      <c r="H14" s="28">
        <v>0</v>
      </c>
      <c r="I14" s="28">
        <v>0</v>
      </c>
      <c r="J14" s="28">
        <v>29228.29</v>
      </c>
      <c r="K14" s="28">
        <v>0</v>
      </c>
      <c r="L14" s="28">
        <v>0</v>
      </c>
      <c r="M14" s="28">
        <v>63026.3</v>
      </c>
      <c r="N14" s="29">
        <f t="shared" si="1"/>
        <v>501658.35</v>
      </c>
      <c r="O14" s="28">
        <v>0</v>
      </c>
      <c r="P14" s="24"/>
    </row>
    <row r="15" spans="1:16" s="14" customFormat="1" ht="18" customHeight="1" x14ac:dyDescent="0.25">
      <c r="A15" s="27" t="s">
        <v>22</v>
      </c>
      <c r="B15" s="28">
        <v>0</v>
      </c>
      <c r="C15" s="28">
        <v>926554.24</v>
      </c>
      <c r="D15" s="28">
        <v>28657.43</v>
      </c>
      <c r="E15" s="28">
        <v>0</v>
      </c>
      <c r="F15" s="28">
        <v>67524.399999999994</v>
      </c>
      <c r="G15" s="28">
        <v>95827</v>
      </c>
      <c r="H15" s="28">
        <v>0</v>
      </c>
      <c r="I15" s="28">
        <v>0</v>
      </c>
      <c r="J15" s="28">
        <v>6531.94</v>
      </c>
      <c r="K15" s="28">
        <v>0</v>
      </c>
      <c r="L15" s="28">
        <v>2752.37</v>
      </c>
      <c r="M15" s="28">
        <v>0</v>
      </c>
      <c r="N15" s="29">
        <f t="shared" si="1"/>
        <v>1127847.3800000001</v>
      </c>
      <c r="O15" s="28">
        <v>0</v>
      </c>
    </row>
    <row r="16" spans="1:16" s="14" customFormat="1" ht="18" customHeight="1" x14ac:dyDescent="0.25">
      <c r="A16" s="30" t="s">
        <v>23</v>
      </c>
      <c r="B16" s="28">
        <v>120.79</v>
      </c>
      <c r="C16" s="28">
        <v>710143.58</v>
      </c>
      <c r="D16" s="28">
        <v>32388.080000000002</v>
      </c>
      <c r="E16" s="28">
        <v>0</v>
      </c>
      <c r="F16" s="28">
        <v>42554.54</v>
      </c>
      <c r="G16" s="28">
        <v>1601652.15</v>
      </c>
      <c r="H16" s="28">
        <v>0</v>
      </c>
      <c r="I16" s="28">
        <v>0</v>
      </c>
      <c r="J16" s="28">
        <v>7403.11</v>
      </c>
      <c r="K16" s="28">
        <v>0</v>
      </c>
      <c r="L16" s="28">
        <v>5356.58</v>
      </c>
      <c r="M16" s="28">
        <v>0</v>
      </c>
      <c r="N16" s="29">
        <f t="shared" si="1"/>
        <v>2399618.8299999996</v>
      </c>
      <c r="O16" s="28">
        <v>0</v>
      </c>
    </row>
    <row r="17" spans="1:15" s="14" customFormat="1" ht="46.5" customHeight="1" x14ac:dyDescent="0.25">
      <c r="A17" s="8" t="s">
        <v>24</v>
      </c>
      <c r="B17" s="6">
        <v>0</v>
      </c>
      <c r="C17" s="6">
        <v>0</v>
      </c>
      <c r="D17" s="6">
        <v>203916.29</v>
      </c>
      <c r="E17" s="6">
        <v>0</v>
      </c>
      <c r="F17" s="6">
        <v>64281.34</v>
      </c>
      <c r="G17" s="6">
        <v>32080.43</v>
      </c>
      <c r="H17" s="6">
        <v>0</v>
      </c>
      <c r="I17" s="6">
        <v>0</v>
      </c>
      <c r="J17" s="6">
        <v>113777.75</v>
      </c>
      <c r="K17" s="6">
        <v>0</v>
      </c>
      <c r="L17" s="6">
        <v>50083.11</v>
      </c>
      <c r="M17" s="6">
        <v>0</v>
      </c>
      <c r="N17" s="22">
        <f t="shared" si="1"/>
        <v>464138.92</v>
      </c>
      <c r="O17" s="6">
        <v>0</v>
      </c>
    </row>
    <row r="18" spans="1:15" s="14" customFormat="1" ht="18" customHeight="1" x14ac:dyDescent="0.25">
      <c r="A18" s="8" t="s">
        <v>25</v>
      </c>
      <c r="B18" s="6">
        <v>5995</v>
      </c>
      <c r="C18" s="6">
        <v>11113793.689999999</v>
      </c>
      <c r="D18" s="6">
        <v>248759.42</v>
      </c>
      <c r="E18" s="6">
        <v>22190.3</v>
      </c>
      <c r="F18" s="6">
        <v>341132.71</v>
      </c>
      <c r="G18" s="6">
        <v>260687.25</v>
      </c>
      <c r="H18" s="6">
        <v>0</v>
      </c>
      <c r="I18" s="6">
        <v>0</v>
      </c>
      <c r="J18" s="6">
        <v>3521995.71</v>
      </c>
      <c r="K18" s="6">
        <v>0</v>
      </c>
      <c r="L18" s="6">
        <v>41583.440000000002</v>
      </c>
      <c r="M18" s="6">
        <v>0</v>
      </c>
      <c r="N18" s="22">
        <f t="shared" si="1"/>
        <v>15556137.520000001</v>
      </c>
      <c r="O18" s="6">
        <v>0</v>
      </c>
    </row>
    <row r="19" spans="1:15" s="14" customFormat="1" ht="18" customHeight="1" x14ac:dyDescent="0.25">
      <c r="A19" s="8" t="s">
        <v>26</v>
      </c>
      <c r="B19" s="6">
        <v>174889.39</v>
      </c>
      <c r="C19" s="6">
        <v>6004592.6900000004</v>
      </c>
      <c r="D19" s="6">
        <v>2221661.79</v>
      </c>
      <c r="E19" s="6">
        <v>0</v>
      </c>
      <c r="F19" s="6">
        <v>1678892.09</v>
      </c>
      <c r="G19" s="6">
        <v>4055187.11</v>
      </c>
      <c r="H19" s="6">
        <v>0</v>
      </c>
      <c r="I19" s="6">
        <v>0</v>
      </c>
      <c r="J19" s="6">
        <v>2187543.15</v>
      </c>
      <c r="K19" s="6">
        <v>0</v>
      </c>
      <c r="L19" s="6">
        <v>1173914.53</v>
      </c>
      <c r="M19" s="6">
        <v>0</v>
      </c>
      <c r="N19" s="22">
        <f t="shared" si="1"/>
        <v>17496680.75</v>
      </c>
      <c r="O19" s="6">
        <v>0</v>
      </c>
    </row>
    <row r="20" spans="1:15" s="14" customFormat="1" ht="31.5" hidden="1" x14ac:dyDescent="0.25">
      <c r="A20" s="8" t="s">
        <v>27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22">
        <f t="shared" si="1"/>
        <v>0</v>
      </c>
      <c r="O20" s="6">
        <v>0</v>
      </c>
    </row>
    <row r="21" spans="1:15" s="14" customFormat="1" ht="47.25" hidden="1" x14ac:dyDescent="0.25">
      <c r="A21" s="8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22">
        <f t="shared" si="1"/>
        <v>0</v>
      </c>
      <c r="O21" s="6">
        <v>0</v>
      </c>
    </row>
    <row r="22" spans="1:15" s="14" customFormat="1" ht="47.25" hidden="1" x14ac:dyDescent="0.25">
      <c r="A22" s="8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22">
        <f t="shared" si="1"/>
        <v>0</v>
      </c>
      <c r="O22" s="6">
        <v>0</v>
      </c>
    </row>
    <row r="23" spans="1:15" s="14" customFormat="1" ht="33" customHeight="1" x14ac:dyDescent="0.25">
      <c r="A23" s="8" t="s">
        <v>30</v>
      </c>
      <c r="B23" s="6">
        <v>100000</v>
      </c>
      <c r="C23" s="6">
        <v>4637050.6900000004</v>
      </c>
      <c r="D23" s="6">
        <v>0</v>
      </c>
      <c r="E23" s="6">
        <v>28587.83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2">
        <f t="shared" si="1"/>
        <v>4765638.5200000005</v>
      </c>
      <c r="O23" s="6">
        <v>0</v>
      </c>
    </row>
    <row r="24" spans="1:15" s="14" customFormat="1" ht="33" customHeight="1" x14ac:dyDescent="0.25">
      <c r="A24" s="8" t="s">
        <v>31</v>
      </c>
      <c r="B24" s="6">
        <v>0</v>
      </c>
      <c r="C24" s="6">
        <v>0</v>
      </c>
      <c r="D24" s="6">
        <v>0</v>
      </c>
      <c r="E24" s="6">
        <v>1421850.96</v>
      </c>
      <c r="F24" s="6">
        <v>0</v>
      </c>
      <c r="G24" s="6">
        <v>23378.12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2">
        <f t="shared" si="1"/>
        <v>1445229.08</v>
      </c>
      <c r="O24" s="6">
        <v>0</v>
      </c>
    </row>
    <row r="25" spans="1:15" s="14" customFormat="1" ht="33" customHeight="1" x14ac:dyDescent="0.25">
      <c r="A25" s="8" t="s">
        <v>32</v>
      </c>
      <c r="B25" s="6">
        <v>27424.400000000001</v>
      </c>
      <c r="C25" s="6">
        <v>772023.78</v>
      </c>
      <c r="D25" s="6">
        <v>68346.27</v>
      </c>
      <c r="E25" s="6">
        <v>0</v>
      </c>
      <c r="F25" s="6">
        <v>15352.76</v>
      </c>
      <c r="G25" s="6">
        <v>50769.65</v>
      </c>
      <c r="H25" s="6">
        <v>0</v>
      </c>
      <c r="I25" s="6">
        <v>0</v>
      </c>
      <c r="J25" s="6">
        <v>11549.83</v>
      </c>
      <c r="K25" s="6">
        <v>20713.34</v>
      </c>
      <c r="L25" s="6">
        <v>6910.89</v>
      </c>
      <c r="M25" s="6">
        <v>0</v>
      </c>
      <c r="N25" s="22">
        <f t="shared" si="1"/>
        <v>973090.92</v>
      </c>
      <c r="O25" s="6">
        <v>0</v>
      </c>
    </row>
    <row r="26" spans="1:15" s="14" customFormat="1" ht="18" customHeight="1" x14ac:dyDescent="0.25">
      <c r="A26" s="8" t="s">
        <v>33</v>
      </c>
      <c r="B26" s="6">
        <v>96114</v>
      </c>
      <c r="C26" s="6">
        <v>16533778.560000001</v>
      </c>
      <c r="D26" s="6">
        <v>0</v>
      </c>
      <c r="E26" s="6">
        <v>34500</v>
      </c>
      <c r="F26" s="6">
        <v>1828639</v>
      </c>
      <c r="G26" s="6">
        <v>1822254.22</v>
      </c>
      <c r="H26" s="6">
        <v>0</v>
      </c>
      <c r="I26" s="6">
        <v>0</v>
      </c>
      <c r="J26" s="6">
        <v>902649.6</v>
      </c>
      <c r="K26" s="6">
        <v>0</v>
      </c>
      <c r="L26" s="6">
        <v>1062490.1200000001</v>
      </c>
      <c r="M26" s="6">
        <v>175613.95</v>
      </c>
      <c r="N26" s="22">
        <f t="shared" si="1"/>
        <v>22456039.450000003</v>
      </c>
      <c r="O26" s="6">
        <v>0</v>
      </c>
    </row>
    <row r="27" spans="1:15" s="14" customFormat="1" ht="33" customHeight="1" x14ac:dyDescent="0.25">
      <c r="A27" s="8" t="s">
        <v>34</v>
      </c>
      <c r="B27" s="6">
        <v>0</v>
      </c>
      <c r="C27" s="6">
        <v>90090</v>
      </c>
      <c r="D27" s="6">
        <v>84820</v>
      </c>
      <c r="E27" s="6">
        <v>0</v>
      </c>
      <c r="F27" s="6">
        <v>0</v>
      </c>
      <c r="G27" s="6">
        <v>9950.4</v>
      </c>
      <c r="H27" s="6">
        <v>0</v>
      </c>
      <c r="I27" s="6">
        <v>0</v>
      </c>
      <c r="J27" s="6">
        <v>1045250</v>
      </c>
      <c r="K27" s="6">
        <v>0</v>
      </c>
      <c r="L27" s="6">
        <v>48000</v>
      </c>
      <c r="M27" s="6">
        <v>0</v>
      </c>
      <c r="N27" s="22">
        <f t="shared" si="1"/>
        <v>1278110.3999999999</v>
      </c>
      <c r="O27" s="6">
        <v>0</v>
      </c>
    </row>
    <row r="28" spans="1:15" s="14" customFormat="1" ht="33" customHeight="1" x14ac:dyDescent="0.25">
      <c r="A28" s="21" t="s">
        <v>35</v>
      </c>
      <c r="B28" s="6">
        <f t="shared" ref="B28:M28" si="3">B29+B30</f>
        <v>36845</v>
      </c>
      <c r="C28" s="6">
        <f t="shared" si="3"/>
        <v>227498.28</v>
      </c>
      <c r="D28" s="6">
        <f t="shared" si="3"/>
        <v>322986.5</v>
      </c>
      <c r="E28" s="6">
        <f t="shared" si="3"/>
        <v>0</v>
      </c>
      <c r="F28" s="6">
        <f t="shared" si="3"/>
        <v>0</v>
      </c>
      <c r="G28" s="6">
        <f t="shared" si="3"/>
        <v>2163968.81</v>
      </c>
      <c r="H28" s="6">
        <f t="shared" si="3"/>
        <v>0</v>
      </c>
      <c r="I28" s="6">
        <f t="shared" si="3"/>
        <v>0</v>
      </c>
      <c r="J28" s="6">
        <f t="shared" si="3"/>
        <v>947583.22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22">
        <f t="shared" si="1"/>
        <v>3698881.8099999996</v>
      </c>
      <c r="O28" s="6">
        <v>0</v>
      </c>
    </row>
    <row r="29" spans="1:15" s="14" customFormat="1" ht="15.75" hidden="1" x14ac:dyDescent="0.25">
      <c r="A29" s="32" t="s">
        <v>36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f t="shared" si="1"/>
        <v>0</v>
      </c>
      <c r="O29" s="28">
        <v>0</v>
      </c>
    </row>
    <row r="30" spans="1:15" s="14" customFormat="1" ht="18" customHeight="1" x14ac:dyDescent="0.25">
      <c r="A30" s="33" t="s">
        <v>37</v>
      </c>
      <c r="B30" s="28">
        <v>36845</v>
      </c>
      <c r="C30" s="28">
        <v>227498.28</v>
      </c>
      <c r="D30" s="28">
        <v>322986.5</v>
      </c>
      <c r="E30" s="28">
        <v>0</v>
      </c>
      <c r="F30" s="28">
        <v>0</v>
      </c>
      <c r="G30" s="28">
        <v>2163968.81</v>
      </c>
      <c r="H30" s="28">
        <v>0</v>
      </c>
      <c r="I30" s="28">
        <v>0</v>
      </c>
      <c r="J30" s="28">
        <v>947583.22</v>
      </c>
      <c r="K30" s="28">
        <v>0</v>
      </c>
      <c r="L30" s="28">
        <v>0</v>
      </c>
      <c r="M30" s="28">
        <v>0</v>
      </c>
      <c r="N30" s="29">
        <f t="shared" si="1"/>
        <v>3698881.8099999996</v>
      </c>
      <c r="O30" s="28">
        <v>0</v>
      </c>
    </row>
    <row r="31" spans="1:15" s="14" customFormat="1" ht="31.5" hidden="1" x14ac:dyDescent="0.25">
      <c r="A31" s="20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2">
        <f t="shared" si="1"/>
        <v>0</v>
      </c>
      <c r="O31" s="6">
        <v>0</v>
      </c>
    </row>
  </sheetData>
  <mergeCells count="8">
    <mergeCell ref="A2:O2"/>
    <mergeCell ref="A3:C3"/>
    <mergeCell ref="A1:O1"/>
    <mergeCell ref="D3:I3"/>
    <mergeCell ref="N4:N5"/>
    <mergeCell ref="O4:O5"/>
    <mergeCell ref="A4:A5"/>
    <mergeCell ref="B4:M4"/>
  </mergeCells>
  <pageMargins left="0.19685039370078741" right="0.19685039370078741" top="0.78740157480314965" bottom="0" header="0.31496062992125984" footer="0.31496062992125984"/>
  <pageSetup paperSize="9" scale="5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5" zoomScaleNormal="75" zoomScaleSheetLayoutView="75" workbookViewId="0">
      <selection activeCell="A39" sqref="A39"/>
    </sheetView>
  </sheetViews>
  <sheetFormatPr defaultColWidth="9.140625" defaultRowHeight="15" x14ac:dyDescent="0.25"/>
  <cols>
    <col min="1" max="1" width="52.7109375" style="9" customWidth="1"/>
    <col min="2" max="2" width="14.28515625" style="1" hidden="1" customWidth="1"/>
    <col min="3" max="4" width="16.7109375" style="1" customWidth="1"/>
    <col min="5" max="5" width="13.7109375" style="1" hidden="1" customWidth="1"/>
    <col min="6" max="6" width="16.7109375" style="1" customWidth="1"/>
    <col min="7" max="7" width="12.140625" style="1" hidden="1" customWidth="1"/>
    <col min="8" max="8" width="15.7109375" style="1" hidden="1" customWidth="1"/>
    <col min="9" max="9" width="15.85546875" style="1" hidden="1" customWidth="1"/>
    <col min="10" max="10" width="21.28515625" style="1" customWidth="1"/>
    <col min="11" max="11" width="17.42578125" style="1" hidden="1" customWidth="1"/>
    <col min="12" max="12" width="17.5703125" style="1" hidden="1" customWidth="1"/>
    <col min="13" max="13" width="15.140625" style="1" hidden="1" customWidth="1"/>
    <col min="14" max="14" width="17.28515625" style="1" customWidth="1"/>
    <col min="15" max="15" width="15.28515625" style="1" customWidth="1"/>
    <col min="16" max="16" width="12.42578125" style="1" customWidth="1"/>
    <col min="17" max="16384" width="9.140625" style="1"/>
  </cols>
  <sheetData>
    <row r="1" spans="1:15" ht="24" customHeight="1" x14ac:dyDescent="0.2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" customHeight="1" x14ac:dyDescent="0.3">
      <c r="A2" s="36" t="s">
        <v>44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6.5" x14ac:dyDescent="0.25">
      <c r="A3" s="38"/>
      <c r="B3" s="38"/>
      <c r="C3" s="38"/>
      <c r="D3" s="39"/>
      <c r="E3" s="39"/>
      <c r="F3" s="39"/>
      <c r="G3" s="39"/>
      <c r="H3" s="39"/>
      <c r="I3" s="39"/>
      <c r="J3" s="2"/>
      <c r="K3" s="2"/>
      <c r="L3" s="2"/>
      <c r="M3" s="2"/>
      <c r="N3" s="2"/>
      <c r="O3" s="2" t="s">
        <v>46</v>
      </c>
    </row>
    <row r="4" spans="1:15" ht="31.5" customHeight="1" x14ac:dyDescent="0.25">
      <c r="A4" s="42" t="s">
        <v>0</v>
      </c>
      <c r="B4" s="55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0" t="s">
        <v>47</v>
      </c>
      <c r="O4" s="40" t="s">
        <v>2</v>
      </c>
    </row>
    <row r="5" spans="1:15" ht="138" customHeight="1" x14ac:dyDescent="0.25">
      <c r="A5" s="43"/>
      <c r="B5" s="10" t="s">
        <v>3</v>
      </c>
      <c r="C5" s="10" t="s">
        <v>4</v>
      </c>
      <c r="D5" s="10" t="s">
        <v>5</v>
      </c>
      <c r="E5" s="10" t="s">
        <v>6</v>
      </c>
      <c r="F5" s="13" t="s">
        <v>9</v>
      </c>
      <c r="G5" s="25" t="s">
        <v>7</v>
      </c>
      <c r="H5" s="25" t="s">
        <v>8</v>
      </c>
      <c r="I5" s="13" t="s">
        <v>39</v>
      </c>
      <c r="J5" s="13" t="s">
        <v>40</v>
      </c>
      <c r="K5" s="10" t="s">
        <v>11</v>
      </c>
      <c r="L5" s="10" t="s">
        <v>10</v>
      </c>
      <c r="M5" s="31" t="s">
        <v>12</v>
      </c>
      <c r="N5" s="41"/>
      <c r="O5" s="41"/>
    </row>
    <row r="6" spans="1:15" s="14" customFormat="1" ht="18" customHeight="1" x14ac:dyDescent="0.25">
      <c r="A6" s="16" t="s">
        <v>13</v>
      </c>
      <c r="B6" s="11">
        <f t="shared" ref="B6:M6" si="0">B7+B8+B9+B10+B11+B12+B17+B18+B20+B19+B21+B22+B23+B24+B25+B26+B27+B28+B31</f>
        <v>0</v>
      </c>
      <c r="C6" s="3">
        <f t="shared" si="0"/>
        <v>4288711.68</v>
      </c>
      <c r="D6" s="3">
        <f t="shared" si="0"/>
        <v>2069243.9100000001</v>
      </c>
      <c r="E6" s="3">
        <f t="shared" si="0"/>
        <v>0</v>
      </c>
      <c r="F6" s="3">
        <f t="shared" si="0"/>
        <v>542724.15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312168.83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>SUM(B6:M6)</f>
        <v>7212848.5700000003</v>
      </c>
      <c r="O6" s="3">
        <v>0</v>
      </c>
    </row>
    <row r="7" spans="1:15" s="14" customFormat="1" ht="18" customHeight="1" x14ac:dyDescent="0.25">
      <c r="A7" s="18" t="s">
        <v>14</v>
      </c>
      <c r="B7" s="12">
        <v>0</v>
      </c>
      <c r="C7" s="6">
        <v>7070</v>
      </c>
      <c r="D7" s="6">
        <v>134763.57999999999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SUM(B7:M7)</f>
        <v>141833.57999999999</v>
      </c>
      <c r="O7" s="6">
        <v>0</v>
      </c>
    </row>
    <row r="8" spans="1:15" s="14" customFormat="1" ht="33" customHeight="1" x14ac:dyDescent="0.25">
      <c r="A8" s="8" t="s">
        <v>15</v>
      </c>
      <c r="B8" s="12">
        <v>0</v>
      </c>
      <c r="C8" s="6">
        <v>0</v>
      </c>
      <c r="D8" s="6">
        <v>156514.48000000001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1400</v>
      </c>
      <c r="K8" s="6">
        <v>0</v>
      </c>
      <c r="L8" s="6">
        <v>0</v>
      </c>
      <c r="M8" s="6">
        <v>0</v>
      </c>
      <c r="N8" s="6">
        <f t="shared" ref="N8:N31" si="1">SUM(B8:M8)</f>
        <v>157914.48000000001</v>
      </c>
      <c r="O8" s="6">
        <v>0</v>
      </c>
    </row>
    <row r="9" spans="1:15" s="14" customFormat="1" ht="15.75" hidden="1" x14ac:dyDescent="0.25">
      <c r="A9" s="8" t="s">
        <v>16</v>
      </c>
      <c r="B9" s="12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1"/>
        <v>0</v>
      </c>
      <c r="O9" s="6">
        <v>0</v>
      </c>
    </row>
    <row r="10" spans="1:15" s="14" customFormat="1" ht="18" customHeight="1" x14ac:dyDescent="0.25">
      <c r="A10" s="8" t="s">
        <v>17</v>
      </c>
      <c r="B10" s="12">
        <v>0</v>
      </c>
      <c r="C10" s="6">
        <v>3089.95</v>
      </c>
      <c r="D10" s="6">
        <v>16972.88</v>
      </c>
      <c r="E10" s="6">
        <v>0</v>
      </c>
      <c r="F10" s="6">
        <v>542.6</v>
      </c>
      <c r="G10" s="6">
        <v>0</v>
      </c>
      <c r="H10" s="6">
        <v>0</v>
      </c>
      <c r="I10" s="6">
        <v>0</v>
      </c>
      <c r="J10" s="6">
        <v>6968.46</v>
      </c>
      <c r="K10" s="6">
        <v>0</v>
      </c>
      <c r="L10" s="6">
        <v>0</v>
      </c>
      <c r="M10" s="6">
        <v>0</v>
      </c>
      <c r="N10" s="6">
        <f t="shared" si="1"/>
        <v>27573.89</v>
      </c>
      <c r="O10" s="6">
        <v>0</v>
      </c>
    </row>
    <row r="11" spans="1:15" s="14" customFormat="1" ht="18" customHeight="1" x14ac:dyDescent="0.25">
      <c r="A11" s="8" t="s">
        <v>18</v>
      </c>
      <c r="B11" s="12">
        <v>0</v>
      </c>
      <c r="C11" s="6">
        <v>0</v>
      </c>
      <c r="D11" s="6">
        <v>6328.8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6328.8</v>
      </c>
      <c r="O11" s="6">
        <v>0</v>
      </c>
    </row>
    <row r="12" spans="1:15" s="14" customFormat="1" ht="18" customHeight="1" x14ac:dyDescent="0.25">
      <c r="A12" s="8" t="s">
        <v>19</v>
      </c>
      <c r="B12" s="12">
        <f t="shared" ref="B12:M12" si="2">B13+B14+B15+B16</f>
        <v>0</v>
      </c>
      <c r="C12" s="6">
        <f t="shared" si="2"/>
        <v>152415.52000000002</v>
      </c>
      <c r="D12" s="6">
        <f t="shared" si="2"/>
        <v>315368.62</v>
      </c>
      <c r="E12" s="6">
        <f t="shared" si="2"/>
        <v>0</v>
      </c>
      <c r="F12" s="6">
        <f t="shared" si="2"/>
        <v>303834.55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19615.87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1"/>
        <v>791234.55999999994</v>
      </c>
      <c r="O12" s="6">
        <v>0</v>
      </c>
    </row>
    <row r="13" spans="1:15" s="14" customFormat="1" ht="18" customHeight="1" x14ac:dyDescent="0.25">
      <c r="A13" s="27" t="s">
        <v>20</v>
      </c>
      <c r="B13" s="34">
        <v>0</v>
      </c>
      <c r="C13" s="28">
        <v>2152.5100000000002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2219</v>
      </c>
      <c r="K13" s="28">
        <v>0</v>
      </c>
      <c r="L13" s="28">
        <v>0</v>
      </c>
      <c r="M13" s="28">
        <v>0</v>
      </c>
      <c r="N13" s="28">
        <f t="shared" si="1"/>
        <v>4371.51</v>
      </c>
      <c r="O13" s="28">
        <v>0</v>
      </c>
    </row>
    <row r="14" spans="1:15" s="14" customFormat="1" ht="18" customHeight="1" x14ac:dyDescent="0.25">
      <c r="A14" s="27" t="s">
        <v>21</v>
      </c>
      <c r="B14" s="34">
        <v>0</v>
      </c>
      <c r="C14" s="28">
        <v>148346.89000000001</v>
      </c>
      <c r="D14" s="28">
        <v>291085.44</v>
      </c>
      <c r="E14" s="28">
        <v>0</v>
      </c>
      <c r="F14" s="28">
        <v>303834.55</v>
      </c>
      <c r="G14" s="28">
        <v>0</v>
      </c>
      <c r="H14" s="28">
        <v>0</v>
      </c>
      <c r="I14" s="28">
        <v>0</v>
      </c>
      <c r="J14" s="28">
        <v>16609.099999999999</v>
      </c>
      <c r="K14" s="28">
        <v>0</v>
      </c>
      <c r="L14" s="28">
        <v>0</v>
      </c>
      <c r="M14" s="28">
        <v>0</v>
      </c>
      <c r="N14" s="28">
        <f t="shared" si="1"/>
        <v>759875.98</v>
      </c>
      <c r="O14" s="28">
        <v>0</v>
      </c>
    </row>
    <row r="15" spans="1:15" s="14" customFormat="1" ht="18" customHeight="1" x14ac:dyDescent="0.25">
      <c r="A15" s="27" t="s">
        <v>22</v>
      </c>
      <c r="B15" s="34">
        <v>0</v>
      </c>
      <c r="C15" s="28">
        <v>1916.12</v>
      </c>
      <c r="D15" s="28">
        <v>5926.26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787.77</v>
      </c>
      <c r="K15" s="28">
        <v>0</v>
      </c>
      <c r="L15" s="28">
        <v>0</v>
      </c>
      <c r="M15" s="28">
        <v>0</v>
      </c>
      <c r="N15" s="28">
        <f t="shared" si="1"/>
        <v>8630.15</v>
      </c>
      <c r="O15" s="28">
        <v>0</v>
      </c>
    </row>
    <row r="16" spans="1:15" s="14" customFormat="1" ht="18" customHeight="1" x14ac:dyDescent="0.25">
      <c r="A16" s="30" t="s">
        <v>23</v>
      </c>
      <c r="B16" s="34">
        <v>0</v>
      </c>
      <c r="C16" s="28">
        <v>0</v>
      </c>
      <c r="D16" s="28">
        <v>18356.919999999998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f t="shared" si="1"/>
        <v>18356.919999999998</v>
      </c>
      <c r="O16" s="28">
        <v>0</v>
      </c>
    </row>
    <row r="17" spans="1:15" s="14" customFormat="1" ht="47.25" hidden="1" x14ac:dyDescent="0.25">
      <c r="A17" s="8" t="s">
        <v>24</v>
      </c>
      <c r="B17" s="12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  <c r="O17" s="6">
        <v>0</v>
      </c>
    </row>
    <row r="18" spans="1:15" s="14" customFormat="1" ht="18" customHeight="1" x14ac:dyDescent="0.25">
      <c r="A18" s="8" t="s">
        <v>25</v>
      </c>
      <c r="B18" s="12">
        <v>0</v>
      </c>
      <c r="C18" s="6">
        <v>45233.84</v>
      </c>
      <c r="D18" s="6">
        <v>255231.17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300465.01</v>
      </c>
      <c r="O18" s="6">
        <v>0</v>
      </c>
    </row>
    <row r="19" spans="1:15" s="14" customFormat="1" ht="18" customHeight="1" x14ac:dyDescent="0.25">
      <c r="A19" s="8" t="s">
        <v>26</v>
      </c>
      <c r="B19" s="12">
        <v>0</v>
      </c>
      <c r="C19" s="6">
        <v>3675046.01</v>
      </c>
      <c r="D19" s="6">
        <v>739092.17</v>
      </c>
      <c r="E19" s="6">
        <v>0</v>
      </c>
      <c r="F19" s="6">
        <v>200242.6</v>
      </c>
      <c r="G19" s="6">
        <v>0</v>
      </c>
      <c r="H19" s="6">
        <v>0</v>
      </c>
      <c r="I19" s="6">
        <v>0</v>
      </c>
      <c r="J19" s="6">
        <v>283584.5</v>
      </c>
      <c r="K19" s="6">
        <v>0</v>
      </c>
      <c r="L19" s="6">
        <v>0</v>
      </c>
      <c r="M19" s="6">
        <v>0</v>
      </c>
      <c r="N19" s="6">
        <f t="shared" si="1"/>
        <v>4897965.2799999993</v>
      </c>
      <c r="O19" s="6">
        <v>0</v>
      </c>
    </row>
    <row r="20" spans="1:15" s="14" customFormat="1" ht="15.75" hidden="1" x14ac:dyDescent="0.25">
      <c r="A20" s="8" t="s">
        <v>27</v>
      </c>
      <c r="B20" s="12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  <c r="O20" s="6">
        <v>0</v>
      </c>
    </row>
    <row r="21" spans="1:15" s="14" customFormat="1" ht="31.5" hidden="1" x14ac:dyDescent="0.25">
      <c r="A21" s="8" t="s">
        <v>28</v>
      </c>
      <c r="B21" s="1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  <c r="O21" s="6">
        <v>0</v>
      </c>
    </row>
    <row r="22" spans="1:15" s="14" customFormat="1" ht="31.5" hidden="1" x14ac:dyDescent="0.25">
      <c r="A22" s="8" t="s">
        <v>29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1"/>
        <v>0</v>
      </c>
      <c r="O22" s="6">
        <v>0</v>
      </c>
    </row>
    <row r="23" spans="1:15" s="14" customFormat="1" ht="31.5" hidden="1" x14ac:dyDescent="0.25">
      <c r="A23" s="8" t="s">
        <v>30</v>
      </c>
      <c r="B23" s="12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1"/>
        <v>0</v>
      </c>
      <c r="O23" s="6">
        <v>0</v>
      </c>
    </row>
    <row r="24" spans="1:15" s="14" customFormat="1" ht="31.5" hidden="1" x14ac:dyDescent="0.25">
      <c r="A24" s="8" t="s">
        <v>31</v>
      </c>
      <c r="B24" s="12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1"/>
        <v>0</v>
      </c>
      <c r="O24" s="6">
        <v>0</v>
      </c>
    </row>
    <row r="25" spans="1:15" s="14" customFormat="1" ht="33" customHeight="1" x14ac:dyDescent="0.25">
      <c r="A25" s="8" t="s">
        <v>32</v>
      </c>
      <c r="B25" s="12">
        <v>0</v>
      </c>
      <c r="C25" s="6">
        <v>53511.28</v>
      </c>
      <c r="D25" s="6">
        <v>0</v>
      </c>
      <c r="E25" s="6">
        <v>0</v>
      </c>
      <c r="F25" s="6">
        <v>36104.400000000001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1"/>
        <v>89615.679999999993</v>
      </c>
      <c r="O25" s="6">
        <v>0</v>
      </c>
    </row>
    <row r="26" spans="1:15" s="14" customFormat="1" ht="18" customHeight="1" x14ac:dyDescent="0.25">
      <c r="A26" s="8" t="s">
        <v>33</v>
      </c>
      <c r="B26" s="12">
        <v>0</v>
      </c>
      <c r="C26" s="6">
        <v>4250</v>
      </c>
      <c r="D26" s="6">
        <v>79730.399999999994</v>
      </c>
      <c r="E26" s="6">
        <v>0</v>
      </c>
      <c r="F26" s="6">
        <v>2000</v>
      </c>
      <c r="G26" s="6">
        <v>0</v>
      </c>
      <c r="H26" s="6">
        <v>0</v>
      </c>
      <c r="I26" s="6">
        <v>0</v>
      </c>
      <c r="J26" s="6">
        <v>600</v>
      </c>
      <c r="K26" s="6">
        <v>0</v>
      </c>
      <c r="L26" s="6">
        <v>0</v>
      </c>
      <c r="M26" s="6">
        <v>0</v>
      </c>
      <c r="N26" s="6">
        <f t="shared" si="1"/>
        <v>86580.4</v>
      </c>
      <c r="O26" s="6">
        <v>0</v>
      </c>
    </row>
    <row r="27" spans="1:15" s="14" customFormat="1" ht="33" customHeight="1" x14ac:dyDescent="0.25">
      <c r="A27" s="8" t="s">
        <v>34</v>
      </c>
      <c r="B27" s="12">
        <v>0</v>
      </c>
      <c r="C27" s="6">
        <v>19259</v>
      </c>
      <c r="D27" s="6">
        <v>259591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 t="shared" si="1"/>
        <v>278850</v>
      </c>
      <c r="O27" s="6">
        <v>0</v>
      </c>
    </row>
    <row r="28" spans="1:15" s="14" customFormat="1" ht="18" customHeight="1" x14ac:dyDescent="0.25">
      <c r="A28" s="21" t="s">
        <v>35</v>
      </c>
      <c r="B28" s="12">
        <f t="shared" ref="B28:M28" si="3">B29+B30</f>
        <v>0</v>
      </c>
      <c r="C28" s="6">
        <f t="shared" si="3"/>
        <v>328836.08</v>
      </c>
      <c r="D28" s="6">
        <f t="shared" si="3"/>
        <v>105650.81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1"/>
        <v>434486.89</v>
      </c>
      <c r="O28" s="6">
        <v>0</v>
      </c>
    </row>
    <row r="29" spans="1:15" s="14" customFormat="1" ht="15.75" hidden="1" x14ac:dyDescent="0.25">
      <c r="A29" s="32" t="s">
        <v>36</v>
      </c>
      <c r="B29" s="34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f t="shared" si="1"/>
        <v>0</v>
      </c>
      <c r="O29" s="28">
        <v>0</v>
      </c>
    </row>
    <row r="30" spans="1:15" s="14" customFormat="1" ht="18" customHeight="1" x14ac:dyDescent="0.25">
      <c r="A30" s="33" t="s">
        <v>37</v>
      </c>
      <c r="B30" s="34">
        <v>0</v>
      </c>
      <c r="C30" s="28">
        <v>328836.08</v>
      </c>
      <c r="D30" s="28">
        <v>105650.81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f t="shared" si="1"/>
        <v>434486.89</v>
      </c>
      <c r="O30" s="28">
        <v>0</v>
      </c>
    </row>
    <row r="31" spans="1:15" s="14" customFormat="1" ht="31.5" hidden="1" x14ac:dyDescent="0.25">
      <c r="A31" s="20" t="s">
        <v>38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1"/>
        <v>0</v>
      </c>
      <c r="O31" s="12">
        <v>0</v>
      </c>
    </row>
    <row r="32" spans="1:1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</sheetData>
  <mergeCells count="8">
    <mergeCell ref="A1:O1"/>
    <mergeCell ref="A2:O2"/>
    <mergeCell ref="D3:I3"/>
    <mergeCell ref="B4:M4"/>
    <mergeCell ref="A3:C3"/>
    <mergeCell ref="A4:A5"/>
    <mergeCell ref="N4:N5"/>
    <mergeCell ref="O4:O5"/>
  </mergeCells>
  <pageMargins left="0.19685039370078741" right="0.19685039370078741" top="0.78740157480314965" bottom="0" header="0.31496062992125984" footer="0.31496062992125984"/>
  <pageSetup paperSize="9" scale="43" fitToHeight="2" orientation="landscape" r:id="rId1"/>
  <headerFooter alignWithMargins="0"/>
  <ignoredErrors>
    <ignoredError sqref="N13:N31 N7:N9 N10:N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3" zoomScale="70" zoomScaleNormal="70" zoomScaleSheetLayoutView="75" workbookViewId="0">
      <selection activeCell="R5" sqref="R5"/>
    </sheetView>
  </sheetViews>
  <sheetFormatPr defaultColWidth="9.140625" defaultRowHeight="15" x14ac:dyDescent="0.25"/>
  <cols>
    <col min="1" max="1" width="52.7109375" style="9" customWidth="1"/>
    <col min="2" max="2" width="14.42578125" style="1" hidden="1" customWidth="1"/>
    <col min="3" max="3" width="16.5703125" style="1" customWidth="1"/>
    <col min="4" max="4" width="16.7109375" style="1" customWidth="1"/>
    <col min="5" max="5" width="13" style="1" hidden="1" customWidth="1"/>
    <col min="6" max="6" width="17.28515625" style="1" customWidth="1"/>
    <col min="7" max="7" width="14.140625" style="1" hidden="1" customWidth="1"/>
    <col min="8" max="8" width="15.85546875" style="1" hidden="1" customWidth="1"/>
    <col min="9" max="9" width="15.7109375" style="1" hidden="1" customWidth="1"/>
    <col min="10" max="10" width="22" style="1" customWidth="1"/>
    <col min="11" max="11" width="17.5703125" style="1" hidden="1" customWidth="1"/>
    <col min="12" max="12" width="21.5703125" style="1" customWidth="1"/>
    <col min="13" max="13" width="10" style="1" hidden="1" customWidth="1"/>
    <col min="14" max="14" width="18.42578125" style="1" customWidth="1"/>
    <col min="15" max="15" width="11.85546875" style="1" customWidth="1"/>
    <col min="16" max="16384" width="9.140625" style="1"/>
  </cols>
  <sheetData>
    <row r="1" spans="1:15" ht="24" customHeight="1" x14ac:dyDescent="0.25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" customHeight="1" x14ac:dyDescent="0.25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4" customFormat="1" ht="16.5" x14ac:dyDescent="0.25">
      <c r="A3" s="60"/>
      <c r="B3" s="60"/>
      <c r="C3" s="60"/>
      <c r="D3" s="49"/>
      <c r="E3" s="49"/>
      <c r="F3" s="49"/>
      <c r="G3" s="49"/>
      <c r="H3" s="49"/>
      <c r="I3" s="15"/>
      <c r="J3" s="15"/>
      <c r="K3" s="15"/>
      <c r="L3" s="15"/>
      <c r="M3" s="15"/>
      <c r="N3" s="15"/>
      <c r="O3" s="15" t="s">
        <v>46</v>
      </c>
    </row>
    <row r="4" spans="1:15" s="14" customFormat="1" ht="33.75" customHeight="1" x14ac:dyDescent="0.25">
      <c r="A4" s="50" t="s">
        <v>0</v>
      </c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40" t="s">
        <v>50</v>
      </c>
      <c r="O4" s="40" t="s">
        <v>2</v>
      </c>
    </row>
    <row r="5" spans="1:15" s="14" customFormat="1" ht="138" customHeight="1" x14ac:dyDescent="0.25">
      <c r="A5" s="51"/>
      <c r="B5" s="10" t="s">
        <v>3</v>
      </c>
      <c r="C5" s="10" t="s">
        <v>4</v>
      </c>
      <c r="D5" s="10" t="s">
        <v>5</v>
      </c>
      <c r="E5" s="10" t="s">
        <v>6</v>
      </c>
      <c r="F5" s="13" t="s">
        <v>9</v>
      </c>
      <c r="G5" s="25" t="s">
        <v>7</v>
      </c>
      <c r="H5" s="25" t="s">
        <v>8</v>
      </c>
      <c r="I5" s="25" t="s">
        <v>39</v>
      </c>
      <c r="J5" s="13" t="s">
        <v>40</v>
      </c>
      <c r="K5" s="10" t="s">
        <v>11</v>
      </c>
      <c r="L5" s="10" t="s">
        <v>42</v>
      </c>
      <c r="M5" s="31" t="s">
        <v>12</v>
      </c>
      <c r="N5" s="41"/>
      <c r="O5" s="41"/>
    </row>
    <row r="6" spans="1:15" s="17" customFormat="1" ht="18" customHeight="1" x14ac:dyDescent="0.25">
      <c r="A6" s="16" t="s">
        <v>13</v>
      </c>
      <c r="B6" s="11">
        <f t="shared" ref="B6:M6" si="0">B7+B8+B9+B10+B11+B12+B17+B18+B19+B20+B21+B22+B23+B24+B25+B26+B27+B31+B28</f>
        <v>0</v>
      </c>
      <c r="C6" s="3">
        <f t="shared" si="0"/>
        <v>43842034.580000013</v>
      </c>
      <c r="D6" s="3">
        <f t="shared" si="0"/>
        <v>9791785.3399999999</v>
      </c>
      <c r="E6" s="3">
        <f t="shared" si="0"/>
        <v>0</v>
      </c>
      <c r="F6" s="3">
        <f t="shared" si="0"/>
        <v>9819597.4099999983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1619606.3499999999</v>
      </c>
      <c r="K6" s="3">
        <f t="shared" si="0"/>
        <v>0</v>
      </c>
      <c r="L6" s="3">
        <f t="shared" si="0"/>
        <v>14694.14</v>
      </c>
      <c r="M6" s="3">
        <f t="shared" si="0"/>
        <v>0</v>
      </c>
      <c r="N6" s="3">
        <f>SUM(B6:M6)</f>
        <v>65087717.820000015</v>
      </c>
      <c r="O6" s="3">
        <v>0</v>
      </c>
    </row>
    <row r="7" spans="1:15" s="14" customFormat="1" ht="18" customHeight="1" x14ac:dyDescent="0.25">
      <c r="A7" s="18" t="s">
        <v>14</v>
      </c>
      <c r="B7" s="12">
        <v>0</v>
      </c>
      <c r="C7" s="6">
        <v>7392088.3399999999</v>
      </c>
      <c r="D7" s="6">
        <v>2532245.48</v>
      </c>
      <c r="E7" s="6">
        <v>0</v>
      </c>
      <c r="F7" s="6">
        <v>2871641.76</v>
      </c>
      <c r="G7" s="6">
        <v>0</v>
      </c>
      <c r="H7" s="6">
        <v>0</v>
      </c>
      <c r="I7" s="6">
        <v>0</v>
      </c>
      <c r="J7" s="6">
        <v>747161.88</v>
      </c>
      <c r="K7" s="6">
        <v>0</v>
      </c>
      <c r="L7" s="6">
        <v>0</v>
      </c>
      <c r="M7" s="6">
        <v>0</v>
      </c>
      <c r="N7" s="6">
        <f>SUM(B7:M7)</f>
        <v>13543137.460000001</v>
      </c>
      <c r="O7" s="6">
        <v>0</v>
      </c>
    </row>
    <row r="8" spans="1:15" s="14" customFormat="1" ht="33" customHeight="1" x14ac:dyDescent="0.25">
      <c r="A8" s="8" t="s">
        <v>15</v>
      </c>
      <c r="B8" s="12">
        <v>0</v>
      </c>
      <c r="C8" s="6">
        <v>0</v>
      </c>
      <c r="D8" s="6">
        <v>0</v>
      </c>
      <c r="E8" s="6">
        <v>0</v>
      </c>
      <c r="F8" s="6">
        <v>2100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ref="N8:N31" si="1">SUM(B8:M8)</f>
        <v>2100</v>
      </c>
      <c r="O8" s="6">
        <v>0</v>
      </c>
    </row>
    <row r="9" spans="1:15" s="14" customFormat="1" ht="18" customHeight="1" x14ac:dyDescent="0.25">
      <c r="A9" s="8" t="s">
        <v>16</v>
      </c>
      <c r="B9" s="12">
        <v>0</v>
      </c>
      <c r="C9" s="6">
        <v>10297139.189999999</v>
      </c>
      <c r="D9" s="6">
        <v>2163366.2000000002</v>
      </c>
      <c r="E9" s="6">
        <v>0</v>
      </c>
      <c r="F9" s="6">
        <v>3111188.69</v>
      </c>
      <c r="G9" s="6">
        <v>0</v>
      </c>
      <c r="H9" s="6">
        <v>0</v>
      </c>
      <c r="I9" s="6">
        <v>0</v>
      </c>
      <c r="J9" s="6">
        <v>443023.79</v>
      </c>
      <c r="K9" s="6">
        <v>0</v>
      </c>
      <c r="L9" s="6">
        <v>14395.92</v>
      </c>
      <c r="M9" s="6">
        <v>0</v>
      </c>
      <c r="N9" s="6">
        <f t="shared" si="1"/>
        <v>16029113.789999999</v>
      </c>
      <c r="O9" s="6">
        <v>0</v>
      </c>
    </row>
    <row r="10" spans="1:15" s="14" customFormat="1" ht="18" customHeight="1" x14ac:dyDescent="0.25">
      <c r="A10" s="8" t="s">
        <v>17</v>
      </c>
      <c r="B10" s="12">
        <v>0</v>
      </c>
      <c r="C10" s="6">
        <v>71096.14</v>
      </c>
      <c r="D10" s="6">
        <v>48772.85</v>
      </c>
      <c r="E10" s="6">
        <v>0</v>
      </c>
      <c r="F10" s="6">
        <v>67074.02</v>
      </c>
      <c r="G10" s="6">
        <v>0</v>
      </c>
      <c r="H10" s="6">
        <v>0</v>
      </c>
      <c r="I10" s="6">
        <v>0</v>
      </c>
      <c r="J10" s="6">
        <v>21719.98</v>
      </c>
      <c r="K10" s="6">
        <v>0</v>
      </c>
      <c r="L10" s="6">
        <v>0</v>
      </c>
      <c r="M10" s="6">
        <v>0</v>
      </c>
      <c r="N10" s="6">
        <f t="shared" si="1"/>
        <v>208662.99000000002</v>
      </c>
      <c r="O10" s="6">
        <v>0</v>
      </c>
    </row>
    <row r="11" spans="1:15" s="14" customFormat="1" ht="18" customHeight="1" x14ac:dyDescent="0.25">
      <c r="A11" s="8" t="s">
        <v>18</v>
      </c>
      <c r="B11" s="12">
        <v>0</v>
      </c>
      <c r="C11" s="6">
        <v>12400</v>
      </c>
      <c r="D11" s="6">
        <v>1600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7974.23</v>
      </c>
      <c r="K11" s="6">
        <v>0</v>
      </c>
      <c r="L11" s="6">
        <v>0</v>
      </c>
      <c r="M11" s="6">
        <v>0</v>
      </c>
      <c r="N11" s="6">
        <f t="shared" si="1"/>
        <v>21974.23</v>
      </c>
      <c r="O11" s="6">
        <v>0</v>
      </c>
    </row>
    <row r="12" spans="1:15" s="14" customFormat="1" ht="18" customHeight="1" x14ac:dyDescent="0.25">
      <c r="A12" s="8" t="s">
        <v>19</v>
      </c>
      <c r="B12" s="12">
        <f t="shared" ref="B12:M12" si="2">B13+B14+B15+B16</f>
        <v>0</v>
      </c>
      <c r="C12" s="6">
        <f t="shared" si="2"/>
        <v>373004.63999999996</v>
      </c>
      <c r="D12" s="6">
        <f t="shared" si="2"/>
        <v>101373.84</v>
      </c>
      <c r="E12" s="6">
        <f t="shared" si="2"/>
        <v>0</v>
      </c>
      <c r="F12" s="6">
        <f t="shared" si="2"/>
        <v>83682.13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7953.6500000000005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1"/>
        <v>566014.26</v>
      </c>
      <c r="O12" s="6">
        <v>0</v>
      </c>
    </row>
    <row r="13" spans="1:15" s="14" customFormat="1" ht="18" customHeight="1" x14ac:dyDescent="0.25">
      <c r="A13" s="27" t="s">
        <v>20</v>
      </c>
      <c r="B13" s="34">
        <v>0</v>
      </c>
      <c r="C13" s="28">
        <v>69576.37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13.58</v>
      </c>
      <c r="K13" s="28">
        <v>0</v>
      </c>
      <c r="L13" s="28">
        <v>0</v>
      </c>
      <c r="M13" s="28">
        <v>0</v>
      </c>
      <c r="N13" s="28">
        <f t="shared" si="1"/>
        <v>69589.95</v>
      </c>
      <c r="O13" s="28">
        <v>0</v>
      </c>
    </row>
    <row r="14" spans="1:15" s="14" customFormat="1" ht="18" customHeight="1" x14ac:dyDescent="0.25">
      <c r="A14" s="27" t="s">
        <v>21</v>
      </c>
      <c r="B14" s="34">
        <v>0</v>
      </c>
      <c r="C14" s="28">
        <v>277895.73</v>
      </c>
      <c r="D14" s="28">
        <v>0</v>
      </c>
      <c r="E14" s="28">
        <v>0</v>
      </c>
      <c r="F14" s="28">
        <v>24774.48</v>
      </c>
      <c r="G14" s="28">
        <v>0</v>
      </c>
      <c r="H14" s="28">
        <v>0</v>
      </c>
      <c r="I14" s="28">
        <v>0</v>
      </c>
      <c r="J14" s="28">
        <v>5833.6</v>
      </c>
      <c r="K14" s="28">
        <v>0</v>
      </c>
      <c r="L14" s="28">
        <v>0</v>
      </c>
      <c r="M14" s="28">
        <v>0</v>
      </c>
      <c r="N14" s="28">
        <f t="shared" si="1"/>
        <v>308503.80999999994</v>
      </c>
      <c r="O14" s="28">
        <v>0</v>
      </c>
    </row>
    <row r="15" spans="1:15" s="14" customFormat="1" ht="18" customHeight="1" x14ac:dyDescent="0.25">
      <c r="A15" s="27" t="s">
        <v>22</v>
      </c>
      <c r="B15" s="34">
        <v>0</v>
      </c>
      <c r="C15" s="28">
        <v>15466.94</v>
      </c>
      <c r="D15" s="28">
        <v>60986.07</v>
      </c>
      <c r="E15" s="28">
        <v>0</v>
      </c>
      <c r="F15" s="28">
        <v>58907.65</v>
      </c>
      <c r="G15" s="28">
        <v>0</v>
      </c>
      <c r="H15" s="28">
        <v>0</v>
      </c>
      <c r="I15" s="28">
        <v>0</v>
      </c>
      <c r="J15" s="28">
        <v>728.18</v>
      </c>
      <c r="K15" s="28">
        <v>0</v>
      </c>
      <c r="L15" s="28">
        <v>0</v>
      </c>
      <c r="M15" s="28">
        <v>0</v>
      </c>
      <c r="N15" s="28">
        <f t="shared" si="1"/>
        <v>136088.84</v>
      </c>
      <c r="O15" s="28">
        <v>0</v>
      </c>
    </row>
    <row r="16" spans="1:15" s="14" customFormat="1" ht="18" customHeight="1" x14ac:dyDescent="0.25">
      <c r="A16" s="30" t="s">
        <v>23</v>
      </c>
      <c r="B16" s="34">
        <v>0</v>
      </c>
      <c r="C16" s="28">
        <v>10065.6</v>
      </c>
      <c r="D16" s="28">
        <v>40387.769999999997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1378.29</v>
      </c>
      <c r="K16" s="28">
        <v>0</v>
      </c>
      <c r="L16" s="28">
        <v>0</v>
      </c>
      <c r="M16" s="28">
        <v>0</v>
      </c>
      <c r="N16" s="28">
        <f t="shared" si="1"/>
        <v>51831.659999999996</v>
      </c>
      <c r="O16" s="28">
        <v>0</v>
      </c>
    </row>
    <row r="17" spans="1:15" s="14" customFormat="1" ht="53.25" customHeight="1" x14ac:dyDescent="0.25">
      <c r="A17" s="8" t="s">
        <v>24</v>
      </c>
      <c r="B17" s="12">
        <v>0</v>
      </c>
      <c r="C17" s="6">
        <v>48589</v>
      </c>
      <c r="D17" s="6">
        <v>11635.25</v>
      </c>
      <c r="E17" s="6">
        <v>0</v>
      </c>
      <c r="F17" s="6">
        <v>49023.67</v>
      </c>
      <c r="G17" s="6">
        <v>0</v>
      </c>
      <c r="H17" s="6">
        <v>0</v>
      </c>
      <c r="I17" s="6">
        <v>0</v>
      </c>
      <c r="J17" s="6">
        <v>17101.240000000002</v>
      </c>
      <c r="K17" s="6">
        <v>0</v>
      </c>
      <c r="L17" s="6">
        <v>0</v>
      </c>
      <c r="M17" s="6">
        <v>0</v>
      </c>
      <c r="N17" s="6">
        <f t="shared" si="1"/>
        <v>126349.16</v>
      </c>
      <c r="O17" s="6">
        <v>0</v>
      </c>
    </row>
    <row r="18" spans="1:15" s="14" customFormat="1" ht="18" customHeight="1" x14ac:dyDescent="0.25">
      <c r="A18" s="8" t="s">
        <v>25</v>
      </c>
      <c r="B18" s="12">
        <v>0</v>
      </c>
      <c r="C18" s="6">
        <v>1406986.07</v>
      </c>
      <c r="D18" s="6">
        <v>866946.05</v>
      </c>
      <c r="E18" s="6">
        <v>0</v>
      </c>
      <c r="F18" s="6">
        <v>506359.15</v>
      </c>
      <c r="G18" s="6">
        <v>0</v>
      </c>
      <c r="H18" s="6">
        <v>0</v>
      </c>
      <c r="I18" s="6">
        <v>0</v>
      </c>
      <c r="J18" s="6">
        <v>61054.73</v>
      </c>
      <c r="K18" s="6">
        <v>0</v>
      </c>
      <c r="L18" s="6">
        <v>0</v>
      </c>
      <c r="M18" s="6">
        <v>0</v>
      </c>
      <c r="N18" s="6">
        <f t="shared" si="1"/>
        <v>2841346</v>
      </c>
      <c r="O18" s="6">
        <v>0</v>
      </c>
    </row>
    <row r="19" spans="1:15" s="14" customFormat="1" ht="18" customHeight="1" x14ac:dyDescent="0.25">
      <c r="A19" s="8" t="s">
        <v>26</v>
      </c>
      <c r="B19" s="12">
        <v>0</v>
      </c>
      <c r="C19" s="6">
        <v>13998814.029999999</v>
      </c>
      <c r="D19" s="6">
        <v>2626633.48</v>
      </c>
      <c r="E19" s="6">
        <v>0</v>
      </c>
      <c r="F19" s="6">
        <v>1373796.9</v>
      </c>
      <c r="G19" s="6">
        <v>0</v>
      </c>
      <c r="H19" s="6">
        <v>0</v>
      </c>
      <c r="I19" s="6">
        <v>0</v>
      </c>
      <c r="J19" s="6">
        <v>56575.360000000001</v>
      </c>
      <c r="K19" s="6">
        <v>0</v>
      </c>
      <c r="L19" s="6">
        <v>0</v>
      </c>
      <c r="M19" s="6">
        <v>0</v>
      </c>
      <c r="N19" s="6">
        <f t="shared" si="1"/>
        <v>18055819.77</v>
      </c>
      <c r="O19" s="6">
        <v>0</v>
      </c>
    </row>
    <row r="20" spans="1:15" s="14" customFormat="1" ht="15.75" hidden="1" x14ac:dyDescent="0.25">
      <c r="A20" s="8" t="s">
        <v>27</v>
      </c>
      <c r="B20" s="12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  <c r="O20" s="6">
        <v>0</v>
      </c>
    </row>
    <row r="21" spans="1:15" s="14" customFormat="1" ht="32.25" hidden="1" customHeight="1" x14ac:dyDescent="0.25">
      <c r="A21" s="8" t="s">
        <v>28</v>
      </c>
      <c r="B21" s="1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  <c r="O21" s="6">
        <v>0</v>
      </c>
    </row>
    <row r="22" spans="1:15" s="14" customFormat="1" ht="54.75" hidden="1" customHeight="1" x14ac:dyDescent="0.25">
      <c r="A22" s="8" t="s">
        <v>29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1"/>
        <v>0</v>
      </c>
      <c r="O22" s="6">
        <v>0</v>
      </c>
    </row>
    <row r="23" spans="1:15" s="14" customFormat="1" ht="50.25" hidden="1" customHeight="1" x14ac:dyDescent="0.25">
      <c r="A23" s="8" t="s">
        <v>30</v>
      </c>
      <c r="B23" s="12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1"/>
        <v>0</v>
      </c>
      <c r="O23" s="6">
        <v>0</v>
      </c>
    </row>
    <row r="24" spans="1:15" s="14" customFormat="1" ht="33" customHeight="1" x14ac:dyDescent="0.25">
      <c r="A24" s="8" t="s">
        <v>31</v>
      </c>
      <c r="B24" s="12">
        <v>0</v>
      </c>
      <c r="C24" s="6">
        <v>2742.99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1"/>
        <v>2742.99</v>
      </c>
      <c r="O24" s="6">
        <v>0</v>
      </c>
    </row>
    <row r="25" spans="1:15" s="14" customFormat="1" ht="33" customHeight="1" x14ac:dyDescent="0.25">
      <c r="A25" s="8" t="s">
        <v>32</v>
      </c>
      <c r="B25" s="12">
        <v>0</v>
      </c>
      <c r="C25" s="6">
        <v>98205.21</v>
      </c>
      <c r="D25" s="6">
        <v>11127.63</v>
      </c>
      <c r="E25" s="6">
        <v>0</v>
      </c>
      <c r="F25" s="6">
        <v>20175.84</v>
      </c>
      <c r="G25" s="6">
        <v>0</v>
      </c>
      <c r="H25" s="6">
        <v>0</v>
      </c>
      <c r="I25" s="6">
        <v>0</v>
      </c>
      <c r="J25" s="6">
        <v>58.19</v>
      </c>
      <c r="K25" s="6">
        <v>0</v>
      </c>
      <c r="L25" s="6">
        <v>298.22000000000003</v>
      </c>
      <c r="M25" s="6">
        <v>0</v>
      </c>
      <c r="N25" s="6">
        <f t="shared" si="1"/>
        <v>129865.09000000001</v>
      </c>
      <c r="O25" s="6">
        <v>0</v>
      </c>
    </row>
    <row r="26" spans="1:15" s="14" customFormat="1" ht="18" customHeight="1" x14ac:dyDescent="0.25">
      <c r="A26" s="8" t="s">
        <v>33</v>
      </c>
      <c r="B26" s="12">
        <v>0</v>
      </c>
      <c r="C26" s="6">
        <v>398181.61</v>
      </c>
      <c r="D26" s="6">
        <v>0</v>
      </c>
      <c r="E26" s="6">
        <v>0</v>
      </c>
      <c r="F26" s="6">
        <v>1538442.8</v>
      </c>
      <c r="G26" s="6">
        <v>0</v>
      </c>
      <c r="H26" s="6">
        <v>0</v>
      </c>
      <c r="I26" s="6">
        <v>0</v>
      </c>
      <c r="J26" s="6">
        <v>64482.26</v>
      </c>
      <c r="K26" s="6">
        <v>0</v>
      </c>
      <c r="L26" s="6">
        <v>0</v>
      </c>
      <c r="M26" s="6">
        <v>0</v>
      </c>
      <c r="N26" s="6">
        <f t="shared" si="1"/>
        <v>2001106.6700000002</v>
      </c>
      <c r="O26" s="6">
        <v>0</v>
      </c>
    </row>
    <row r="27" spans="1:15" s="14" customFormat="1" ht="33" customHeight="1" x14ac:dyDescent="0.25">
      <c r="A27" s="8" t="s">
        <v>34</v>
      </c>
      <c r="B27" s="12">
        <v>0</v>
      </c>
      <c r="C27" s="6">
        <v>173287.56</v>
      </c>
      <c r="D27" s="6">
        <v>1124263.67</v>
      </c>
      <c r="E27" s="6">
        <v>0</v>
      </c>
      <c r="F27" s="6">
        <v>39600</v>
      </c>
      <c r="G27" s="6">
        <v>0</v>
      </c>
      <c r="H27" s="6">
        <v>0</v>
      </c>
      <c r="I27" s="6">
        <v>0</v>
      </c>
      <c r="J27" s="6">
        <v>55467</v>
      </c>
      <c r="K27" s="6">
        <v>0</v>
      </c>
      <c r="L27" s="6">
        <v>0</v>
      </c>
      <c r="M27" s="6">
        <v>0</v>
      </c>
      <c r="N27" s="6">
        <f t="shared" si="1"/>
        <v>1392618.23</v>
      </c>
      <c r="O27" s="6">
        <v>0</v>
      </c>
    </row>
    <row r="28" spans="1:15" s="14" customFormat="1" ht="33" customHeight="1" x14ac:dyDescent="0.25">
      <c r="A28" s="21" t="s">
        <v>35</v>
      </c>
      <c r="B28" s="12">
        <f t="shared" ref="B28:M28" si="3">B29+B30</f>
        <v>0</v>
      </c>
      <c r="C28" s="6">
        <f t="shared" si="3"/>
        <v>9569499.8000000007</v>
      </c>
      <c r="D28" s="6">
        <f t="shared" si="3"/>
        <v>303820.89</v>
      </c>
      <c r="E28" s="6">
        <f t="shared" si="3"/>
        <v>0</v>
      </c>
      <c r="F28" s="6">
        <f t="shared" si="3"/>
        <v>156512.45000000001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137034.04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1"/>
        <v>10166867.18</v>
      </c>
      <c r="O28" s="6">
        <v>0</v>
      </c>
    </row>
    <row r="29" spans="1:15" s="14" customFormat="1" ht="18" customHeight="1" x14ac:dyDescent="0.25">
      <c r="A29" s="32" t="s">
        <v>36</v>
      </c>
      <c r="B29" s="34">
        <v>0</v>
      </c>
      <c r="C29" s="28">
        <v>8888573.1300000008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f t="shared" si="1"/>
        <v>8888573.1300000008</v>
      </c>
      <c r="O29" s="28">
        <v>0</v>
      </c>
    </row>
    <row r="30" spans="1:15" s="14" customFormat="1" ht="18" customHeight="1" x14ac:dyDescent="0.25">
      <c r="A30" s="33" t="s">
        <v>37</v>
      </c>
      <c r="B30" s="34">
        <v>0</v>
      </c>
      <c r="C30" s="28">
        <v>680926.67</v>
      </c>
      <c r="D30" s="28">
        <v>303820.89</v>
      </c>
      <c r="E30" s="28">
        <v>0</v>
      </c>
      <c r="F30" s="28">
        <v>156512.45000000001</v>
      </c>
      <c r="G30" s="28">
        <v>0</v>
      </c>
      <c r="H30" s="28">
        <v>0</v>
      </c>
      <c r="I30" s="28">
        <v>0</v>
      </c>
      <c r="J30" s="28">
        <v>137034.04</v>
      </c>
      <c r="K30" s="28">
        <v>0</v>
      </c>
      <c r="L30" s="28">
        <v>0</v>
      </c>
      <c r="M30" s="28">
        <v>0</v>
      </c>
      <c r="N30" s="28">
        <f t="shared" si="1"/>
        <v>1278294.05</v>
      </c>
      <c r="O30" s="28">
        <v>0</v>
      </c>
    </row>
    <row r="31" spans="1:15" s="14" customFormat="1" ht="31.5" hidden="1" x14ac:dyDescent="0.25">
      <c r="A31" s="20" t="s">
        <v>38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1"/>
        <v>0</v>
      </c>
      <c r="O31" s="12">
        <v>0</v>
      </c>
    </row>
  </sheetData>
  <mergeCells count="8">
    <mergeCell ref="A1:O1"/>
    <mergeCell ref="A2:O2"/>
    <mergeCell ref="N4:N5"/>
    <mergeCell ref="O4:O5"/>
    <mergeCell ref="A4:A5"/>
    <mergeCell ref="B4:M4"/>
    <mergeCell ref="A3:C3"/>
    <mergeCell ref="D3:H3"/>
  </mergeCells>
  <pageMargins left="0.19685039370078741" right="0.19685039370078741" top="0.78740157480314965" bottom="0" header="0.31496062992125984" footer="0.31496062992125984"/>
  <pageSetup paperSize="9" scale="42" fitToHeight="2" orientation="landscape" r:id="rId1"/>
  <headerFooter alignWithMargins="0"/>
  <ignoredErrors>
    <ignoredError sqref="N7:N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ДЗ_бюджет</vt:lpstr>
      <vt:lpstr>КЗ_бюджет</vt:lpstr>
      <vt:lpstr>ДЗ_внебюджет</vt:lpstr>
      <vt:lpstr>КЗ_внебюджет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Марина Сергеевна</cp:lastModifiedBy>
  <cp:lastPrinted>2023-07-31T12:32:20Z</cp:lastPrinted>
  <dcterms:created xsi:type="dcterms:W3CDTF">2016-02-19T08:05:31Z</dcterms:created>
  <dcterms:modified xsi:type="dcterms:W3CDTF">2023-07-31T12:32:23Z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1938509141</vt:i4>
  </property>
  <property fmtid="{D5CDD505-2E9C-101B-9397-08002B2CF9AE}" pid="4" name="_EmailSubject">
    <vt:lpwstr>Размещение информации на официальном сайте мэрии города Череповца</vt:lpwstr>
  </property>
  <property fmtid="{D5CDD505-2E9C-101B-9397-08002B2CF9AE}" pid="5" name="_AuthorEmail">
    <vt:lpwstr>smirnova.ms@cherepovetscity.ru</vt:lpwstr>
  </property>
  <property fmtid="{D5CDD505-2E9C-101B-9397-08002B2CF9AE}" pid="6" name="_AuthorEmailDisplayName">
    <vt:lpwstr>Смирнова Марина Сергеевна</vt:lpwstr>
  </property>
  <property fmtid="{D5CDD505-2E9C-101B-9397-08002B2CF9AE}" pid="7" name="_PreviousAdHocReviewCycleID">
    <vt:i4>935253548</vt:i4>
  </property>
</Properties>
</file>