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4.20\каб_229_бюджет\Формирование бюджета\2024 = скан решЧГД на сайт\ИМА\Доп. материал к проекту бюджета на 2024 год\"/>
    </mc:Choice>
  </mc:AlternateContent>
  <xr:revisionPtr revIDLastSave="0" documentId="13_ncr:1_{A3AAC350-E733-499B-AA77-AE1193A00857}" xr6:coauthVersionLast="45" xr6:coauthVersionMax="45" xr10:uidLastSave="{00000000-0000-0000-0000-000000000000}"/>
  <bookViews>
    <workbookView xWindow="-120" yWindow="-120" windowWidth="29040" windowHeight="15840" tabRatio="548" xr2:uid="{00000000-000D-0000-FFFF-FFFF00000000}"/>
  </bookViews>
  <sheets>
    <sheet name="Сведения" sheetId="1" r:id="rId1"/>
  </sheets>
  <definedNames>
    <definedName name="_xlnm._FilterDatabase" localSheetId="0" hidden="1">Сведения!$B$6:$D$60</definedName>
    <definedName name="_xlnm.Print_Titles" localSheetId="0">Сведения!$3:$5</definedName>
    <definedName name="Код_КВР">#REF!</definedName>
    <definedName name="Код_КЦСР">#REF!</definedName>
    <definedName name="Код_ППП">#REF!</definedName>
    <definedName name="Код_ПР">#REF!</definedName>
    <definedName name="Код_Раздел">#REF!</definedName>
    <definedName name="_xlnm.Print_Area" localSheetId="0">Сведения!$A$1:$M$62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1" l="1"/>
  <c r="F15" i="1"/>
  <c r="E62" i="1" l="1"/>
  <c r="E58" i="1"/>
  <c r="E51" i="1"/>
  <c r="K51" i="1" s="1"/>
  <c r="E46" i="1"/>
  <c r="J46" i="1" s="1"/>
  <c r="E44" i="1"/>
  <c r="K44" i="1" s="1"/>
  <c r="E41" i="1"/>
  <c r="K41" i="1" s="1"/>
  <c r="E34" i="1"/>
  <c r="K34" i="1" s="1"/>
  <c r="E31" i="1"/>
  <c r="J31" i="1" s="1"/>
  <c r="E26" i="1"/>
  <c r="K26" i="1" s="1"/>
  <c r="E19" i="1"/>
  <c r="K19" i="1" s="1"/>
  <c r="E17" i="1"/>
  <c r="E15" i="1"/>
  <c r="E6" i="1"/>
  <c r="K56" i="1"/>
  <c r="J56" i="1"/>
  <c r="K46" i="1"/>
  <c r="J44" i="1"/>
  <c r="J26" i="1"/>
  <c r="K17" i="1"/>
  <c r="J17" i="1"/>
  <c r="L15" i="1"/>
  <c r="J15" i="1"/>
  <c r="L61" i="1"/>
  <c r="J61" i="1"/>
  <c r="M59" i="1"/>
  <c r="L59" i="1"/>
  <c r="J59" i="1"/>
  <c r="M57" i="1"/>
  <c r="L57" i="1"/>
  <c r="K57" i="1"/>
  <c r="J57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5" i="1"/>
  <c r="L45" i="1"/>
  <c r="K45" i="1"/>
  <c r="J45" i="1"/>
  <c r="M43" i="1"/>
  <c r="L43" i="1"/>
  <c r="K43" i="1"/>
  <c r="J43" i="1"/>
  <c r="M42" i="1"/>
  <c r="L42" i="1"/>
  <c r="K42" i="1"/>
  <c r="J42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3" i="1"/>
  <c r="L33" i="1"/>
  <c r="K33" i="1"/>
  <c r="J33" i="1"/>
  <c r="M32" i="1"/>
  <c r="L32" i="1"/>
  <c r="J32" i="1"/>
  <c r="M30" i="1"/>
  <c r="L30" i="1"/>
  <c r="K30" i="1"/>
  <c r="J30" i="1"/>
  <c r="M29" i="1"/>
  <c r="L29" i="1"/>
  <c r="K29" i="1"/>
  <c r="J29" i="1"/>
  <c r="M28" i="1"/>
  <c r="L28" i="1"/>
  <c r="J28" i="1"/>
  <c r="M27" i="1"/>
  <c r="L27" i="1"/>
  <c r="K27" i="1"/>
  <c r="J27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J21" i="1"/>
  <c r="M20" i="1"/>
  <c r="L20" i="1"/>
  <c r="K20" i="1"/>
  <c r="J20" i="1"/>
  <c r="M18" i="1"/>
  <c r="L18" i="1"/>
  <c r="K18" i="1"/>
  <c r="J18" i="1"/>
  <c r="L16" i="1"/>
  <c r="J16" i="1"/>
  <c r="M14" i="1"/>
  <c r="L14" i="1"/>
  <c r="K14" i="1"/>
  <c r="J14" i="1"/>
  <c r="L13" i="1"/>
  <c r="J13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G6" i="1"/>
  <c r="G17" i="1"/>
  <c r="H17" i="1"/>
  <c r="I17" i="1"/>
  <c r="F17" i="1"/>
  <c r="L17" i="1" s="1"/>
  <c r="I15" i="1"/>
  <c r="H15" i="1"/>
  <c r="G15" i="1"/>
  <c r="H6" i="1"/>
  <c r="I6" i="1"/>
  <c r="M17" i="1" l="1"/>
  <c r="J58" i="1"/>
  <c r="J51" i="1"/>
  <c r="J41" i="1"/>
  <c r="J34" i="1"/>
  <c r="K31" i="1"/>
  <c r="J19" i="1"/>
  <c r="J7" i="1"/>
  <c r="I31" i="1"/>
  <c r="H31" i="1"/>
  <c r="G31" i="1"/>
  <c r="F31" i="1"/>
  <c r="G26" i="1"/>
  <c r="G60" i="1" s="1"/>
  <c r="H26" i="1"/>
  <c r="H60" i="1" s="1"/>
  <c r="I26" i="1"/>
  <c r="I60" i="1" s="1"/>
  <c r="I62" i="1" s="1"/>
  <c r="L31" i="1" l="1"/>
  <c r="M31" i="1"/>
  <c r="G58" i="1"/>
  <c r="H58" i="1"/>
  <c r="I58" i="1"/>
  <c r="G56" i="1"/>
  <c r="H56" i="1"/>
  <c r="I56" i="1"/>
  <c r="G51" i="1"/>
  <c r="H51" i="1"/>
  <c r="I51" i="1"/>
  <c r="G46" i="1"/>
  <c r="H46" i="1"/>
  <c r="I46" i="1"/>
  <c r="G44" i="1"/>
  <c r="H44" i="1"/>
  <c r="I44" i="1"/>
  <c r="G41" i="1"/>
  <c r="H41" i="1"/>
  <c r="I41" i="1"/>
  <c r="G34" i="1"/>
  <c r="H34" i="1"/>
  <c r="I34" i="1"/>
  <c r="G19" i="1"/>
  <c r="H19" i="1"/>
  <c r="I19" i="1"/>
  <c r="F58" i="1"/>
  <c r="F56" i="1"/>
  <c r="F51" i="1"/>
  <c r="F46" i="1"/>
  <c r="F44" i="1"/>
  <c r="F41" i="1"/>
  <c r="F34" i="1"/>
  <c r="F26" i="1"/>
  <c r="F19" i="1"/>
  <c r="F6" i="1"/>
  <c r="L58" i="1" l="1"/>
  <c r="L56" i="1"/>
  <c r="M56" i="1"/>
  <c r="L51" i="1"/>
  <c r="M51" i="1"/>
  <c r="M46" i="1"/>
  <c r="L46" i="1"/>
  <c r="M44" i="1"/>
  <c r="L44" i="1"/>
  <c r="M41" i="1"/>
  <c r="L41" i="1"/>
  <c r="M34" i="1"/>
  <c r="L34" i="1"/>
  <c r="F60" i="1"/>
  <c r="M60" i="1" s="1"/>
  <c r="M26" i="1"/>
  <c r="L26" i="1"/>
  <c r="M19" i="1"/>
  <c r="L19" i="1"/>
  <c r="H62" i="1"/>
  <c r="G62" i="1"/>
  <c r="L60" i="1" l="1"/>
  <c r="M7" i="1"/>
  <c r="K7" i="1"/>
  <c r="L7" i="1" l="1"/>
  <c r="E56" i="1" l="1"/>
  <c r="E60" i="1" l="1"/>
  <c r="J6" i="1"/>
  <c r="K6" i="1"/>
  <c r="J60" i="1" l="1"/>
  <c r="K60" i="1"/>
  <c r="L6" i="1"/>
  <c r="M6" i="1"/>
  <c r="J62" i="1" l="1"/>
  <c r="K62" i="1"/>
  <c r="F62" i="1"/>
  <c r="M62" i="1" l="1"/>
  <c r="L62" i="1"/>
</calcChain>
</file>

<file path=xl/sharedStrings.xml><?xml version="1.0" encoding="utf-8"?>
<sst xmlns="http://schemas.openxmlformats.org/spreadsheetml/2006/main" count="182" uniqueCount="87">
  <si>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</si>
  <si>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</si>
  <si>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</si>
  <si>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</si>
  <si>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</si>
  <si>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</si>
  <si>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</si>
  <si>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населения</t>
  </si>
  <si>
    <t>Дорожное хозяйство (дорожные фонды)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</si>
  <si>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</si>
  <si>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</si>
  <si>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</si>
  <si>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</si>
  <si>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</si>
  <si>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</si>
  <si>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</si>
  <si>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</si>
  <si>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</si>
  <si>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</si>
  <si>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07</t>
  </si>
  <si>
    <t>12</t>
  </si>
  <si>
    <t>Периодическая печать и издательства</t>
  </si>
  <si>
    <t>Резервные фонды</t>
  </si>
  <si>
    <t>Общеэкономические вопросы</t>
  </si>
  <si>
    <t>Охрана семьи и детства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</si>
  <si>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</si>
  <si>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</si>
  <si>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</si>
  <si>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</si>
  <si>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</si>
  <si>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</si>
  <si>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</si>
  <si>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</si>
  <si>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</si>
  <si>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</si>
  <si>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</si>
  <si>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</si>
  <si>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</si>
  <si>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</si>
  <si>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</si>
  <si>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</si>
  <si>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</si>
  <si>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</si>
  <si>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</si>
  <si>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</si>
  <si>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</si>
  <si>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</si>
  <si>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</si>
  <si>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</si>
  <si>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</si>
  <si>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</si>
  <si>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</si>
  <si>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</si>
  <si>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</si>
  <si>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</si>
  <si>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</si>
  <si>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Транспорт</t>
  </si>
  <si>
    <t>Судебная система</t>
  </si>
  <si>
    <t>Дополнительное образование детей</t>
  </si>
  <si>
    <t>ИТОГО РАСХОДОВ</t>
  </si>
  <si>
    <t>Молодежная политика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</si>
  <si>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</si>
  <si>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</si>
  <si>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Условно утверждаемые расходы</t>
  </si>
  <si>
    <t>Прогноз на плановый период</t>
  </si>
  <si>
    <t>Спорт высших достижений</t>
  </si>
  <si>
    <t>Водное хозяйство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</si>
  <si>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</si>
  <si>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</si>
  <si>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</si>
  <si>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</si>
  <si>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>-</t>
  </si>
  <si>
    <t>№ п/п</t>
  </si>
  <si>
    <t>2025 год</t>
  </si>
  <si>
    <t>Сбор, удаление отходов и очистка сточных вод</t>
  </si>
  <si>
    <t>Сведения о расходах городского бюджета по разделам и подразделам классификации расходов на 2024 год и плановый период 2025 и 2026 годов
в сравнении с фактическим исполнением за 2022 год и ожидаемым исполнением за 2023 год</t>
  </si>
  <si>
    <t>Исполнение за 2022 год</t>
  </si>
  <si>
    <t>Ожидаемое исполнение за 2023 год</t>
  </si>
  <si>
    <t>Прогноз на 2024 год</t>
  </si>
  <si>
    <t>2026 год</t>
  </si>
  <si>
    <t xml:space="preserve">Отклонение 2024 года от </t>
  </si>
  <si>
    <t xml:space="preserve"> 2022 года (тыс. рублей/%)</t>
  </si>
  <si>
    <t>2023 года (тыс. рублей/%)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</si>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</sst>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6" fillId="0" borderId="0"/>
    <xf numFmtId="0" fontId="8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</cellStyleXfs>
  <cellXfs count="5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justify"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vertical="center"/>
    </xf>
    <xf numFmtId="0" fontId="1" fillId="2" borderId="1" xfId="0" applyNumberFormat="1" applyFont="1" applyFill="1" applyBorder="1" applyAlignment="1" applyProtection="1">
      <alignment horizontal="justify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7" applyNumberFormat="1" applyFont="1" applyFill="1" applyBorder="1" applyAlignment="1" applyProtection="1">
      <alignment horizontal="justify" vertical="center" wrapText="1"/>
      <protection hidden="1"/>
    </xf>
    <xf numFmtId="164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2" borderId="1" xfId="0" applyNumberFormat="1" applyFont="1" applyFill="1" applyBorder="1" applyAlignment="1" applyProtection="1">
      <alignment horizontal="justify" vertical="center" wrapText="1"/>
    </xf>
    <xf numFmtId="0" fontId="10" fillId="2" borderId="1" xfId="0" applyNumberFormat="1" applyFont="1" applyFill="1" applyBorder="1" applyAlignment="1" applyProtection="1">
      <alignment horizontal="justify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justify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/>
    </xf>
    <xf numFmtId="165" fontId="10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</cellXfs>
  <cellStyles count="24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Обычный" xfId="0" builtinId="0"/>
    <cellStyle name="Обычный 10" xfId="5" xr:uid="{00000000-0005-0000-0000-000005000000}"/>
    <cellStyle name="Обычный 11" xfId="6" xr:uid="{00000000-0005-0000-0000-000006000000}"/>
    <cellStyle name="Обычный 2" xfId="7" xr:uid="{00000000-0005-0000-0000-000007000000}"/>
    <cellStyle name="Обычный 2 2" xfId="8" xr:uid="{00000000-0005-0000-0000-000008000000}"/>
    <cellStyle name="Обычный 2 2 2" xfId="9" xr:uid="{00000000-0005-0000-0000-000009000000}"/>
    <cellStyle name="Обычный 2 2 3" xfId="10" xr:uid="{00000000-0005-0000-0000-00000A000000}"/>
    <cellStyle name="Обычный 2 3" xfId="11" xr:uid="{00000000-0005-0000-0000-00000B000000}"/>
    <cellStyle name="Обычный 2 4" xfId="12" xr:uid="{00000000-0005-0000-0000-00000C000000}"/>
    <cellStyle name="Обычный 2 5" xfId="13" xr:uid="{00000000-0005-0000-0000-00000D000000}"/>
    <cellStyle name="Обычный 3" xfId="14" xr:uid="{00000000-0005-0000-0000-00000E000000}"/>
    <cellStyle name="Обычный 4" xfId="15" xr:uid="{00000000-0005-0000-0000-00000F000000}"/>
    <cellStyle name="Обычный 5" xfId="16" xr:uid="{00000000-0005-0000-0000-000010000000}"/>
    <cellStyle name="Обычный 6" xfId="17" xr:uid="{00000000-0005-0000-0000-000011000000}"/>
    <cellStyle name="Обычный 7" xfId="18" xr:uid="{00000000-0005-0000-0000-000012000000}"/>
    <cellStyle name="Обычный 8" xfId="19" xr:uid="{00000000-0005-0000-0000-000013000000}"/>
    <cellStyle name="Обычный 8 2" xfId="20" xr:uid="{00000000-0005-0000-0000-000014000000}"/>
    <cellStyle name="Обычный 8 2 2" xfId="21" xr:uid="{00000000-0005-0000-0000-000015000000}"/>
    <cellStyle name="Обычный 8 3" xfId="22" xr:uid="{00000000-0005-0000-0000-000016000000}"/>
    <cellStyle name="Обычный 9" xfId="23" xr:uid="{00000000-0005-0000-0000-000017000000}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FF99"/>
    <pageSetUpPr fitToPage="1"/>
  </sheetPr>
  <dimension ref="A1:M172"/>
  <sheetViews>
    <sheetView tabSelected="1" view="pageBreakPreview" zoomScale="70" zoomScaleNormal="75" zoomScaleSheetLayoutView="70" workbookViewId="0">
      <selection sqref="A1:M1"/>
    </sheetView>
  </sheetViews>
  <sheetFormatPr defaultColWidth="9.140625" defaultRowHeight="16.5" x14ac:dyDescent="0.2"/>
  <cols>
    <col min="1" max="1" width="7.85546875" style="6" customWidth="1"/>
    <col min="2" max="2" width="61.85546875" style="5" customWidth="1"/>
    <col min="3" max="3" width="12.85546875" style="6" customWidth="1"/>
    <col min="4" max="4" width="13" style="6" customWidth="1"/>
    <col min="5" max="5" width="17.140625" style="11" customWidth="1"/>
    <col min="6" max="6" width="17.42578125" style="19" customWidth="1"/>
    <col min="7" max="7" width="16.140625" style="19" customWidth="1"/>
    <col min="8" max="8" width="16.140625" style="6" customWidth="1"/>
    <col min="9" max="9" width="16" style="6" customWidth="1"/>
    <col min="10" max="11" width="15.140625" style="6" customWidth="1"/>
    <col min="12" max="12" width="16.140625" style="6" customWidth="1"/>
    <col min="13" max="13" width="13.85546875" style="6" customWidth="1"/>
    <col min="14" max="16384" width="9.140625" style="6"/>
  </cols>
  <sheetData>
    <row r="1" spans="1:13" ht="42.75" customHeight="1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x14ac:dyDescent="0.2">
      <c r="B2" s="2"/>
      <c r="C2" s="3"/>
      <c r="D2" s="4"/>
      <c r="E2" s="13"/>
      <c r="F2" s="17"/>
      <c r="G2" s="20"/>
      <c r="H2" s="1"/>
      <c r="I2" s="4"/>
      <c r="J2" s="1"/>
      <c r="K2" s="1"/>
      <c r="M2" s="4" t="s">
        <v>55</v>
      </c>
    </row>
    <row r="3" spans="1:13" ht="28.5" customHeight="1" x14ac:dyDescent="0.2">
      <c r="A3" s="49" t="s">
        <v>72</v>
      </c>
      <c r="B3" s="51" t="s">
        <v>25</v>
      </c>
      <c r="C3" s="51" t="s">
        <v>26</v>
      </c>
      <c r="D3" s="51" t="s">
        <v>27</v>
      </c>
      <c r="E3" s="55" t="s">
        <v>76</v>
      </c>
      <c r="F3" s="54" t="s">
        <v>77</v>
      </c>
      <c r="G3" s="53" t="s">
        <v>78</v>
      </c>
      <c r="H3" s="52" t="s">
        <v>64</v>
      </c>
      <c r="I3" s="52"/>
      <c r="J3" s="52" t="s">
        <v>80</v>
      </c>
      <c r="K3" s="52"/>
      <c r="L3" s="52"/>
      <c r="M3" s="52"/>
    </row>
    <row r="4" spans="1:13" ht="24.75" customHeight="1" x14ac:dyDescent="0.2">
      <c r="A4" s="49"/>
      <c r="B4" s="49"/>
      <c r="C4" s="49"/>
      <c r="D4" s="49"/>
      <c r="E4" s="56"/>
      <c r="F4" s="52"/>
      <c r="G4" s="52"/>
      <c r="H4" s="30" t="s">
        <v>73</v>
      </c>
      <c r="I4" s="30" t="s">
        <v>79</v>
      </c>
      <c r="J4" s="53" t="s">
        <v>81</v>
      </c>
      <c r="K4" s="53"/>
      <c r="L4" s="53" t="s">
        <v>82</v>
      </c>
      <c r="M4" s="53"/>
    </row>
    <row r="5" spans="1:13" ht="19.5" customHeight="1" x14ac:dyDescent="0.2">
      <c r="A5" s="49"/>
      <c r="B5" s="28">
        <v>1</v>
      </c>
      <c r="C5" s="28">
        <v>2</v>
      </c>
      <c r="D5" s="28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1">
        <v>9</v>
      </c>
      <c r="K5" s="31">
        <v>10</v>
      </c>
      <c r="L5" s="31">
        <v>11</v>
      </c>
      <c r="M5" s="28">
        <v>12</v>
      </c>
    </row>
    <row r="6" spans="1:13" x14ac:dyDescent="0.2">
      <c r="A6" s="28">
        <v>1</v>
      </c>
      <c r="B6" s="35" t="s">
        <v>28</v>
      </c>
      <c r="C6" s="36" t="s">
        <v>29</v>
      </c>
      <c r="D6" s="36"/>
      <c r="E6" s="37">
        <f>SUM(E7:E14)</f>
        <v>970623.7</v>
      </c>
      <c r="F6" s="37">
        <f>SUM(F7:F14)</f>
        <v>1093521.2</v>
      </c>
      <c r="G6" s="37">
        <f>SUM(G7:G14)</f>
        <v>976331</v>
      </c>
      <c r="H6" s="37">
        <f>SUM(H7:H14)</f>
        <v>969490.5</v>
      </c>
      <c r="I6" s="37">
        <f>SUM(I7:I14)</f>
        <v>968192.19999999984</v>
      </c>
      <c r="J6" s="37">
        <f>G6-E6</f>
        <v>5707.3000000000466</v>
      </c>
      <c r="K6" s="45">
        <f>G6/E6</f>
        <v>1.0058800336319833</v>
      </c>
      <c r="L6" s="37">
        <f>G6-F6</f>
        <v>-117190.19999999995</v>
      </c>
      <c r="M6" s="45">
        <f>G6/F6</f>
        <v>0.89283225601844762</v>
      </c>
    </row>
    <row r="7" spans="1:13" ht="37.5" customHeight="1" x14ac:dyDescent="0.2">
      <c r="A7" s="32">
        <v>2</v>
      </c>
      <c r="B7" s="38" t="s">
        <v>43</v>
      </c>
      <c r="C7" s="16" t="s">
        <v>29</v>
      </c>
      <c r="D7" s="16" t="s">
        <v>30</v>
      </c>
      <c r="E7" s="33">
        <v>5968.4000000000005</v>
      </c>
      <c r="F7" s="33">
        <v>5261.0999999999995</v>
      </c>
      <c r="G7" s="33">
        <v>4757</v>
      </c>
      <c r="H7" s="33">
        <v>4757</v>
      </c>
      <c r="I7" s="39">
        <v>4757</v>
      </c>
      <c r="J7" s="41">
        <f>G7-E7</f>
        <v>-1211.4000000000005</v>
      </c>
      <c r="K7" s="46">
        <f>G7/E7</f>
        <v>0.79703103009181686</v>
      </c>
      <c r="L7" s="41">
        <f>G7-F7</f>
        <v>-504.09999999999945</v>
      </c>
      <c r="M7" s="46">
        <f>G7/F7</f>
        <v>0.90418353576248323</v>
      </c>
    </row>
    <row r="8" spans="1:13" ht="49.5" x14ac:dyDescent="0.2">
      <c r="A8" s="32">
        <v>3</v>
      </c>
      <c r="B8" s="40" t="s">
        <v>6</v>
      </c>
      <c r="C8" s="16" t="s">
        <v>29</v>
      </c>
      <c r="D8" s="16" t="s">
        <v>31</v>
      </c>
      <c r="E8" s="34">
        <v>20593.400000000001</v>
      </c>
      <c r="F8" s="34">
        <v>22104.999999999996</v>
      </c>
      <c r="G8" s="34">
        <v>22658.400000000001</v>
      </c>
      <c r="H8" s="34">
        <v>22658.400000000001</v>
      </c>
      <c r="I8" s="41">
        <v>22658.400000000001</v>
      </c>
      <c r="J8" s="41">
        <f t="shared" ref="J8:J16" si="0">G8-E8</f>
        <v>2065</v>
      </c>
      <c r="K8" s="46">
        <f t="shared" ref="K8:K14" si="1">G8/E8</f>
        <v>1.1002748453387978</v>
      </c>
      <c r="L8" s="41">
        <f t="shared" ref="L8:L16" si="2">G8-F8</f>
        <v>553.40000000000509</v>
      </c>
      <c r="M8" s="46">
        <f t="shared" ref="M8:M14" si="3">G8/F8</f>
        <v>1.0250350599411899</v>
      </c>
    </row>
    <row r="9" spans="1:13" ht="49.5" x14ac:dyDescent="0.2">
      <c r="A9" s="32">
        <v>4</v>
      </c>
      <c r="B9" s="15" t="s">
        <v>83</v>
      </c>
      <c r="C9" s="16" t="s">
        <v>29</v>
      </c>
      <c r="D9" s="16" t="s">
        <v>32</v>
      </c>
      <c r="E9" s="33">
        <v>180108.2</v>
      </c>
      <c r="F9" s="33">
        <v>174775.39999999997</v>
      </c>
      <c r="G9" s="33">
        <v>171124.09999999998</v>
      </c>
      <c r="H9" s="33">
        <v>170858.9</v>
      </c>
      <c r="I9" s="42">
        <v>170858.9</v>
      </c>
      <c r="J9" s="41">
        <f t="shared" si="0"/>
        <v>-8984.1000000000349</v>
      </c>
      <c r="K9" s="46">
        <f t="shared" si="1"/>
        <v>0.95011831776676448</v>
      </c>
      <c r="L9" s="41">
        <f t="shared" si="2"/>
        <v>-3651.2999999999884</v>
      </c>
      <c r="M9" s="46">
        <f t="shared" si="3"/>
        <v>0.97910861597227072</v>
      </c>
    </row>
    <row r="10" spans="1:13" ht="27" customHeight="1" x14ac:dyDescent="0.2">
      <c r="A10" s="32">
        <v>5</v>
      </c>
      <c r="B10" s="15" t="s">
        <v>57</v>
      </c>
      <c r="C10" s="16" t="s">
        <v>29</v>
      </c>
      <c r="D10" s="16" t="s">
        <v>36</v>
      </c>
      <c r="E10" s="33">
        <v>244.6</v>
      </c>
      <c r="F10" s="33">
        <v>7.1</v>
      </c>
      <c r="G10" s="33">
        <v>26.4</v>
      </c>
      <c r="H10" s="33">
        <v>27.8</v>
      </c>
      <c r="I10" s="39">
        <v>180</v>
      </c>
      <c r="J10" s="41">
        <f t="shared" si="0"/>
        <v>-218.2</v>
      </c>
      <c r="K10" s="46">
        <f t="shared" si="1"/>
        <v>0.10793131643499591</v>
      </c>
      <c r="L10" s="41">
        <f t="shared" si="2"/>
        <v>19.299999999999997</v>
      </c>
      <c r="M10" s="46">
        <f t="shared" si="3"/>
        <v>3.7183098591549295</v>
      </c>
    </row>
    <row r="11" spans="1:13" ht="49.5" x14ac:dyDescent="0.2">
      <c r="A11" s="32">
        <v>6</v>
      </c>
      <c r="B11" s="40" t="s">
        <v>3</v>
      </c>
      <c r="C11" s="16" t="s">
        <v>29</v>
      </c>
      <c r="D11" s="16" t="s">
        <v>33</v>
      </c>
      <c r="E11" s="33">
        <v>53659.599999999991</v>
      </c>
      <c r="F11" s="33">
        <v>55274.499999999993</v>
      </c>
      <c r="G11" s="33">
        <v>56426.799999999996</v>
      </c>
      <c r="H11" s="33">
        <v>56426.799999999996</v>
      </c>
      <c r="I11" s="39">
        <v>56426.799999999996</v>
      </c>
      <c r="J11" s="41">
        <f t="shared" si="0"/>
        <v>2767.2000000000044</v>
      </c>
      <c r="K11" s="46">
        <f t="shared" si="1"/>
        <v>1.0515695234403537</v>
      </c>
      <c r="L11" s="41">
        <f t="shared" si="2"/>
        <v>1152.3000000000029</v>
      </c>
      <c r="M11" s="46">
        <f t="shared" si="3"/>
        <v>1.020846864286425</v>
      </c>
    </row>
    <row r="12" spans="1:13" x14ac:dyDescent="0.2">
      <c r="A12" s="32">
        <v>7</v>
      </c>
      <c r="B12" s="40" t="s">
        <v>61</v>
      </c>
      <c r="C12" s="16" t="s">
        <v>29</v>
      </c>
      <c r="D12" s="16" t="s">
        <v>19</v>
      </c>
      <c r="E12" s="33">
        <v>18534</v>
      </c>
      <c r="F12" s="33">
        <v>0</v>
      </c>
      <c r="G12" s="33">
        <v>0</v>
      </c>
      <c r="H12" s="33">
        <v>0</v>
      </c>
      <c r="I12" s="39">
        <v>0</v>
      </c>
      <c r="J12" s="41">
        <f t="shared" si="0"/>
        <v>-18534</v>
      </c>
      <c r="K12" s="46">
        <f t="shared" si="1"/>
        <v>0</v>
      </c>
      <c r="L12" s="41">
        <f t="shared" si="2"/>
        <v>0</v>
      </c>
      <c r="M12" s="47" t="s">
        <v>71</v>
      </c>
    </row>
    <row r="13" spans="1:13" ht="23.25" customHeight="1" x14ac:dyDescent="0.2">
      <c r="A13" s="32">
        <v>8</v>
      </c>
      <c r="B13" s="40" t="s">
        <v>22</v>
      </c>
      <c r="C13" s="16" t="s">
        <v>29</v>
      </c>
      <c r="D13" s="16" t="s">
        <v>39</v>
      </c>
      <c r="E13" s="33" t="s">
        <v>86</v>
      </c>
      <c r="F13" s="33">
        <v>0</v>
      </c>
      <c r="G13" s="33">
        <v>100000</v>
      </c>
      <c r="H13" s="33">
        <v>100000</v>
      </c>
      <c r="I13" s="34">
        <v>100000</v>
      </c>
      <c r="J13" s="41">
        <f t="shared" si="0"/>
        <v>100000</v>
      </c>
      <c r="K13" s="47" t="s">
        <v>71</v>
      </c>
      <c r="L13" s="41">
        <f t="shared" si="2"/>
        <v>100000</v>
      </c>
      <c r="M13" s="47" t="s">
        <v>71</v>
      </c>
    </row>
    <row r="14" spans="1:13" ht="21.75" customHeight="1" x14ac:dyDescent="0.2">
      <c r="A14" s="32">
        <v>9</v>
      </c>
      <c r="B14" s="40" t="s">
        <v>44</v>
      </c>
      <c r="C14" s="16" t="s">
        <v>29</v>
      </c>
      <c r="D14" s="16" t="s">
        <v>15</v>
      </c>
      <c r="E14" s="33">
        <v>691515.5</v>
      </c>
      <c r="F14" s="33">
        <v>836098.1</v>
      </c>
      <c r="G14" s="33">
        <v>621338.30000000005</v>
      </c>
      <c r="H14" s="33">
        <v>614761.6</v>
      </c>
      <c r="I14" s="39">
        <v>613311.09999999986</v>
      </c>
      <c r="J14" s="41">
        <f t="shared" si="0"/>
        <v>-70177.199999999953</v>
      </c>
      <c r="K14" s="46">
        <f t="shared" si="1"/>
        <v>0.89851680837233594</v>
      </c>
      <c r="L14" s="41">
        <f t="shared" si="2"/>
        <v>-214759.79999999993</v>
      </c>
      <c r="M14" s="46">
        <f t="shared" si="3"/>
        <v>0.74314042813875558</v>
      </c>
    </row>
    <row r="15" spans="1:13" ht="21.75" customHeight="1" x14ac:dyDescent="0.2">
      <c r="A15" s="32">
        <v>10</v>
      </c>
      <c r="B15" s="35" t="s">
        <v>84</v>
      </c>
      <c r="C15" s="36" t="s">
        <v>30</v>
      </c>
      <c r="D15" s="36"/>
      <c r="E15" s="44">
        <f>E16</f>
        <v>0</v>
      </c>
      <c r="F15" s="44">
        <f>F16</f>
        <v>0</v>
      </c>
      <c r="G15" s="44">
        <f>G16</f>
        <v>10000</v>
      </c>
      <c r="H15" s="44">
        <f>H16</f>
        <v>0</v>
      </c>
      <c r="I15" s="44">
        <f>I16</f>
        <v>0</v>
      </c>
      <c r="J15" s="37">
        <f>G15-E15</f>
        <v>10000</v>
      </c>
      <c r="K15" s="47" t="s">
        <v>71</v>
      </c>
      <c r="L15" s="37">
        <f>G15-F15</f>
        <v>10000</v>
      </c>
      <c r="M15" s="47" t="s">
        <v>71</v>
      </c>
    </row>
    <row r="16" spans="1:13" ht="21.75" customHeight="1" x14ac:dyDescent="0.2">
      <c r="A16" s="32">
        <v>11</v>
      </c>
      <c r="B16" s="40" t="s">
        <v>85</v>
      </c>
      <c r="C16" s="16" t="s">
        <v>30</v>
      </c>
      <c r="D16" s="16" t="s">
        <v>31</v>
      </c>
      <c r="E16" s="33"/>
      <c r="F16" s="33">
        <v>0</v>
      </c>
      <c r="G16" s="43">
        <v>10000</v>
      </c>
      <c r="H16" s="33"/>
      <c r="I16" s="39"/>
      <c r="J16" s="41">
        <f t="shared" si="0"/>
        <v>10000</v>
      </c>
      <c r="K16" s="47" t="s">
        <v>71</v>
      </c>
      <c r="L16" s="41">
        <f t="shared" si="2"/>
        <v>10000</v>
      </c>
      <c r="M16" s="47" t="s">
        <v>71</v>
      </c>
    </row>
    <row r="17" spans="1:13" ht="40.5" customHeight="1" x14ac:dyDescent="0.2">
      <c r="A17" s="32">
        <v>12</v>
      </c>
      <c r="B17" s="35" t="s">
        <v>0</v>
      </c>
      <c r="C17" s="36" t="s">
        <v>31</v>
      </c>
      <c r="D17" s="36"/>
      <c r="E17" s="37">
        <f>E18</f>
        <v>53698.5</v>
      </c>
      <c r="F17" s="37">
        <f>F18</f>
        <v>57228.3</v>
      </c>
      <c r="G17" s="37">
        <f>G18</f>
        <v>58796.5</v>
      </c>
      <c r="H17" s="37">
        <f>H18</f>
        <v>57692.800000000003</v>
      </c>
      <c r="I17" s="37">
        <f>I18</f>
        <v>54930.8</v>
      </c>
      <c r="J17" s="37">
        <f>G17-E17</f>
        <v>5098</v>
      </c>
      <c r="K17" s="45">
        <f>G17/E17</f>
        <v>1.0949374749760235</v>
      </c>
      <c r="L17" s="37">
        <f>G17-F17</f>
        <v>1568.1999999999971</v>
      </c>
      <c r="M17" s="45">
        <f>G17/F17</f>
        <v>1.0274025263724416</v>
      </c>
    </row>
    <row r="18" spans="1:13" ht="51" customHeight="1" x14ac:dyDescent="0.2">
      <c r="A18" s="32">
        <v>13</v>
      </c>
      <c r="B18" s="40" t="s">
        <v>68</v>
      </c>
      <c r="C18" s="16" t="s">
        <v>31</v>
      </c>
      <c r="D18" s="16">
        <v>10</v>
      </c>
      <c r="E18" s="39">
        <v>53698.5</v>
      </c>
      <c r="F18" s="41">
        <v>57228.3</v>
      </c>
      <c r="G18" s="39">
        <v>58796.5</v>
      </c>
      <c r="H18" s="41">
        <v>57692.800000000003</v>
      </c>
      <c r="I18" s="39">
        <v>54930.8</v>
      </c>
      <c r="J18" s="41">
        <f>G18-E18</f>
        <v>5098</v>
      </c>
      <c r="K18" s="46">
        <f>G18/E18</f>
        <v>1.0949374749760235</v>
      </c>
      <c r="L18" s="41">
        <f>G18-F18</f>
        <v>1568.1999999999971</v>
      </c>
      <c r="M18" s="46">
        <f>G18/F18</f>
        <v>1.0274025263724416</v>
      </c>
    </row>
    <row r="19" spans="1:13" ht="26.25" customHeight="1" x14ac:dyDescent="0.2">
      <c r="A19" s="32">
        <v>14</v>
      </c>
      <c r="B19" s="22" t="s">
        <v>35</v>
      </c>
      <c r="C19" s="23" t="s">
        <v>32</v>
      </c>
      <c r="D19" s="23"/>
      <c r="E19" s="37">
        <f>SUM(E20:E25)</f>
        <v>3762518</v>
      </c>
      <c r="F19" s="37">
        <f>SUM(F20:F25)</f>
        <v>3048998.1</v>
      </c>
      <c r="G19" s="37">
        <f>SUM(G20:G25)</f>
        <v>4032668.3999999994</v>
      </c>
      <c r="H19" s="37">
        <f>SUM(H20:H25)</f>
        <v>3928077.9999999995</v>
      </c>
      <c r="I19" s="37">
        <f>SUM(I20:I25)</f>
        <v>2688955.9</v>
      </c>
      <c r="J19" s="37">
        <f>G19-E19</f>
        <v>270150.39999999944</v>
      </c>
      <c r="K19" s="45">
        <f>G19/E19</f>
        <v>1.0718004272670587</v>
      </c>
      <c r="L19" s="37">
        <f>G19-F19</f>
        <v>983670.29999999935</v>
      </c>
      <c r="M19" s="45">
        <f>G19/F19</f>
        <v>1.3226208307574869</v>
      </c>
    </row>
    <row r="20" spans="1:13" ht="24" customHeight="1" x14ac:dyDescent="0.2">
      <c r="A20" s="32">
        <v>15</v>
      </c>
      <c r="B20" s="9" t="s">
        <v>23</v>
      </c>
      <c r="C20" s="8" t="s">
        <v>32</v>
      </c>
      <c r="D20" s="8" t="s">
        <v>29</v>
      </c>
      <c r="E20" s="42">
        <v>2966.7</v>
      </c>
      <c r="F20" s="42">
        <v>4378.7999999999993</v>
      </c>
      <c r="G20" s="39">
        <v>3883</v>
      </c>
      <c r="H20" s="39">
        <v>3583</v>
      </c>
      <c r="I20" s="39">
        <v>3583</v>
      </c>
      <c r="J20" s="41">
        <f t="shared" ref="J20:J25" si="4">G20-E20</f>
        <v>916.30000000000018</v>
      </c>
      <c r="K20" s="46">
        <f t="shared" ref="K20:K55" si="5">G20/E20</f>
        <v>1.3088616981831667</v>
      </c>
      <c r="L20" s="41">
        <f t="shared" ref="L20:L55" si="6">G20-F20</f>
        <v>-495.79999999999927</v>
      </c>
      <c r="M20" s="46">
        <f t="shared" ref="M20:M55" si="7">G20/F20</f>
        <v>0.88677263177126164</v>
      </c>
    </row>
    <row r="21" spans="1:13" ht="23.25" customHeight="1" x14ac:dyDescent="0.2">
      <c r="A21" s="32">
        <v>16</v>
      </c>
      <c r="B21" s="15" t="s">
        <v>66</v>
      </c>
      <c r="C21" s="16" t="s">
        <v>32</v>
      </c>
      <c r="D21" s="16" t="s">
        <v>33</v>
      </c>
      <c r="E21" s="11">
        <v>0</v>
      </c>
      <c r="F21" s="42">
        <v>44762.3</v>
      </c>
      <c r="G21" s="39">
        <v>5953.1</v>
      </c>
      <c r="H21" s="39">
        <v>0</v>
      </c>
      <c r="I21" s="39">
        <v>0</v>
      </c>
      <c r="J21" s="41">
        <f t="shared" si="4"/>
        <v>5953.1</v>
      </c>
      <c r="K21" s="47" t="s">
        <v>71</v>
      </c>
      <c r="L21" s="41">
        <f t="shared" si="6"/>
        <v>-38809.200000000004</v>
      </c>
      <c r="M21" s="46">
        <f t="shared" si="7"/>
        <v>0.1329936129287369</v>
      </c>
    </row>
    <row r="22" spans="1:13" ht="24" customHeight="1" x14ac:dyDescent="0.2">
      <c r="A22" s="32">
        <v>17</v>
      </c>
      <c r="B22" s="10" t="s">
        <v>56</v>
      </c>
      <c r="C22" s="8" t="s">
        <v>32</v>
      </c>
      <c r="D22" s="8" t="s">
        <v>37</v>
      </c>
      <c r="E22" s="42">
        <v>271974.5</v>
      </c>
      <c r="F22" s="42">
        <v>140539.4</v>
      </c>
      <c r="G22" s="39">
        <v>654157.4</v>
      </c>
      <c r="H22" s="39">
        <v>245131.8</v>
      </c>
      <c r="I22" s="39">
        <v>9120</v>
      </c>
      <c r="J22" s="41">
        <f t="shared" si="4"/>
        <v>382182.9</v>
      </c>
      <c r="K22" s="46">
        <f t="shared" si="5"/>
        <v>2.4052159301699243</v>
      </c>
      <c r="L22" s="41">
        <f t="shared" si="6"/>
        <v>513618</v>
      </c>
      <c r="M22" s="46">
        <f t="shared" si="7"/>
        <v>4.6546192740256469</v>
      </c>
    </row>
    <row r="23" spans="1:13" ht="23.25" customHeight="1" x14ac:dyDescent="0.2">
      <c r="A23" s="32">
        <v>18</v>
      </c>
      <c r="B23" s="10" t="s">
        <v>8</v>
      </c>
      <c r="C23" s="8" t="s">
        <v>32</v>
      </c>
      <c r="D23" s="8" t="s">
        <v>34</v>
      </c>
      <c r="E23" s="42">
        <v>3042898.6</v>
      </c>
      <c r="F23" s="42">
        <v>2372863.6</v>
      </c>
      <c r="G23" s="39">
        <v>2819925.3999999994</v>
      </c>
      <c r="H23" s="39">
        <v>3295999</v>
      </c>
      <c r="I23" s="39">
        <v>2267576</v>
      </c>
      <c r="J23" s="41">
        <f t="shared" si="4"/>
        <v>-222973.20000000065</v>
      </c>
      <c r="K23" s="46">
        <f t="shared" si="5"/>
        <v>0.92672342088559878</v>
      </c>
      <c r="L23" s="41">
        <f t="shared" si="6"/>
        <v>447061.79999999935</v>
      </c>
      <c r="M23" s="46">
        <f t="shared" si="7"/>
        <v>1.1884060255296593</v>
      </c>
    </row>
    <row r="24" spans="1:13" ht="23.25" customHeight="1" x14ac:dyDescent="0.2">
      <c r="A24" s="32">
        <v>19</v>
      </c>
      <c r="B24" s="7" t="s">
        <v>42</v>
      </c>
      <c r="C24" s="8" t="s">
        <v>32</v>
      </c>
      <c r="D24" s="8" t="s">
        <v>13</v>
      </c>
      <c r="E24" s="42">
        <v>151457</v>
      </c>
      <c r="F24" s="42">
        <v>144719.29999999999</v>
      </c>
      <c r="G24" s="39">
        <v>161451.6</v>
      </c>
      <c r="H24" s="39">
        <v>141204.29999999999</v>
      </c>
      <c r="I24" s="39">
        <v>141204.29999999999</v>
      </c>
      <c r="J24" s="41">
        <f t="shared" si="4"/>
        <v>9994.6000000000058</v>
      </c>
      <c r="K24" s="46">
        <f t="shared" si="5"/>
        <v>1.0659896868418099</v>
      </c>
      <c r="L24" s="41">
        <f t="shared" si="6"/>
        <v>16732.300000000017</v>
      </c>
      <c r="M24" s="46">
        <f t="shared" si="7"/>
        <v>1.1156189948403565</v>
      </c>
    </row>
    <row r="25" spans="1:13" ht="23.25" customHeight="1" x14ac:dyDescent="0.2">
      <c r="A25" s="32">
        <v>20</v>
      </c>
      <c r="B25" s="7" t="s">
        <v>38</v>
      </c>
      <c r="C25" s="8" t="s">
        <v>32</v>
      </c>
      <c r="D25" s="8" t="s">
        <v>20</v>
      </c>
      <c r="E25" s="42">
        <v>293221.19999999995</v>
      </c>
      <c r="F25" s="42">
        <v>341734.7</v>
      </c>
      <c r="G25" s="39">
        <v>387297.9</v>
      </c>
      <c r="H25" s="39">
        <v>242159.90000000002</v>
      </c>
      <c r="I25" s="39">
        <v>267472.60000000003</v>
      </c>
      <c r="J25" s="41">
        <f t="shared" si="4"/>
        <v>94076.70000000007</v>
      </c>
      <c r="K25" s="46">
        <f t="shared" si="5"/>
        <v>1.3208386706008981</v>
      </c>
      <c r="L25" s="41">
        <f t="shared" si="6"/>
        <v>45563.200000000012</v>
      </c>
      <c r="M25" s="46">
        <f t="shared" si="7"/>
        <v>1.1333291585548673</v>
      </c>
    </row>
    <row r="26" spans="1:13" ht="24" customHeight="1" x14ac:dyDescent="0.2">
      <c r="A26" s="32">
        <v>21</v>
      </c>
      <c r="B26" s="22" t="s">
        <v>40</v>
      </c>
      <c r="C26" s="23" t="s">
        <v>36</v>
      </c>
      <c r="D26" s="23"/>
      <c r="E26" s="37">
        <f>SUM(E27:E30)</f>
        <v>633898.5</v>
      </c>
      <c r="F26" s="37">
        <f>SUM(F27:F30)</f>
        <v>967843.9</v>
      </c>
      <c r="G26" s="37">
        <f t="shared" ref="G26:I26" si="8">SUM(G27:G30)</f>
        <v>1876128.2</v>
      </c>
      <c r="H26" s="37">
        <f t="shared" si="8"/>
        <v>892187</v>
      </c>
      <c r="I26" s="37">
        <f t="shared" si="8"/>
        <v>206068.6</v>
      </c>
      <c r="J26" s="37">
        <f>G26-E26</f>
        <v>1242229.7</v>
      </c>
      <c r="K26" s="45">
        <f>G26/E26</f>
        <v>2.9596665712255197</v>
      </c>
      <c r="L26" s="37">
        <f>G26-F26</f>
        <v>908284.29999999993</v>
      </c>
      <c r="M26" s="45">
        <f>G26/F26</f>
        <v>1.938461563894756</v>
      </c>
    </row>
    <row r="27" spans="1:13" ht="23.25" customHeight="1" x14ac:dyDescent="0.2">
      <c r="A27" s="32">
        <v>22</v>
      </c>
      <c r="B27" s="7" t="s">
        <v>41</v>
      </c>
      <c r="C27" s="8" t="s">
        <v>36</v>
      </c>
      <c r="D27" s="8" t="s">
        <v>29</v>
      </c>
      <c r="E27" s="42">
        <v>115520.79999999999</v>
      </c>
      <c r="F27" s="42">
        <v>318063.3</v>
      </c>
      <c r="G27" s="39">
        <v>289278.79999999993</v>
      </c>
      <c r="H27" s="39">
        <v>32647.599999999999</v>
      </c>
      <c r="I27" s="39">
        <v>30906.399999999998</v>
      </c>
      <c r="J27" s="41">
        <f t="shared" ref="J27:J55" si="9">G27-E27</f>
        <v>173757.99999999994</v>
      </c>
      <c r="K27" s="46">
        <f t="shared" si="5"/>
        <v>2.504127395239645</v>
      </c>
      <c r="L27" s="41">
        <f t="shared" si="6"/>
        <v>-28784.500000000058</v>
      </c>
      <c r="M27" s="46">
        <f t="shared" si="7"/>
        <v>0.90950071888205886</v>
      </c>
    </row>
    <row r="28" spans="1:13" ht="23.25" customHeight="1" x14ac:dyDescent="0.2">
      <c r="A28" s="32">
        <v>23</v>
      </c>
      <c r="B28" s="21" t="s">
        <v>67</v>
      </c>
      <c r="C28" s="29" t="s">
        <v>36</v>
      </c>
      <c r="D28" s="8" t="s">
        <v>30</v>
      </c>
      <c r="E28" s="42" t="s">
        <v>86</v>
      </c>
      <c r="F28" s="42">
        <v>204377.19999999995</v>
      </c>
      <c r="G28" s="39">
        <v>1220923</v>
      </c>
      <c r="H28" s="39">
        <v>500000</v>
      </c>
      <c r="I28" s="39">
        <v>0</v>
      </c>
      <c r="J28" s="41">
        <f t="shared" si="9"/>
        <v>1220923</v>
      </c>
      <c r="K28" s="47" t="s">
        <v>71</v>
      </c>
      <c r="L28" s="41">
        <f t="shared" si="6"/>
        <v>1016545.8</v>
      </c>
      <c r="M28" s="46">
        <f t="shared" si="7"/>
        <v>5.9738708623075389</v>
      </c>
    </row>
    <row r="29" spans="1:13" ht="23.25" customHeight="1" x14ac:dyDescent="0.2">
      <c r="A29" s="32">
        <v>24</v>
      </c>
      <c r="B29" s="9" t="s">
        <v>47</v>
      </c>
      <c r="C29" s="8" t="s">
        <v>36</v>
      </c>
      <c r="D29" s="8" t="s">
        <v>31</v>
      </c>
      <c r="E29" s="42">
        <v>479830.4</v>
      </c>
      <c r="F29" s="42">
        <v>409573.10000000003</v>
      </c>
      <c r="G29" s="39">
        <v>328338.30000000005</v>
      </c>
      <c r="H29" s="39">
        <v>324501.30000000005</v>
      </c>
      <c r="I29" s="39">
        <v>140124.1</v>
      </c>
      <c r="J29" s="41">
        <f t="shared" si="9"/>
        <v>-151492.09999999998</v>
      </c>
      <c r="K29" s="46">
        <f t="shared" si="5"/>
        <v>0.68427990389937787</v>
      </c>
      <c r="L29" s="41">
        <f t="shared" si="6"/>
        <v>-81234.799999999988</v>
      </c>
      <c r="M29" s="46">
        <f t="shared" si="7"/>
        <v>0.80165982580398965</v>
      </c>
    </row>
    <row r="30" spans="1:13" ht="33" x14ac:dyDescent="0.2">
      <c r="A30" s="32">
        <v>25</v>
      </c>
      <c r="B30" s="7" t="s">
        <v>2</v>
      </c>
      <c r="C30" s="8" t="s">
        <v>36</v>
      </c>
      <c r="D30" s="8" t="s">
        <v>36</v>
      </c>
      <c r="E30" s="42">
        <v>38547.299999999996</v>
      </c>
      <c r="F30" s="42">
        <v>35830.299999999996</v>
      </c>
      <c r="G30" s="39">
        <v>37588.1</v>
      </c>
      <c r="H30" s="39">
        <v>35038.1</v>
      </c>
      <c r="I30" s="39">
        <v>35038.1</v>
      </c>
      <c r="J30" s="41">
        <f t="shared" si="9"/>
        <v>-959.19999999999709</v>
      </c>
      <c r="K30" s="46">
        <f t="shared" si="5"/>
        <v>0.97511628570613251</v>
      </c>
      <c r="L30" s="41">
        <f t="shared" si="6"/>
        <v>1757.8000000000029</v>
      </c>
      <c r="M30" s="46">
        <f t="shared" si="7"/>
        <v>1.049059036625426</v>
      </c>
    </row>
    <row r="31" spans="1:13" ht="24.75" customHeight="1" x14ac:dyDescent="0.2">
      <c r="A31" s="32">
        <v>26</v>
      </c>
      <c r="B31" s="22" t="s">
        <v>48</v>
      </c>
      <c r="C31" s="23" t="s">
        <v>33</v>
      </c>
      <c r="D31" s="23"/>
      <c r="E31" s="37">
        <f>SUM(E32:E33)</f>
        <v>579723.89999999991</v>
      </c>
      <c r="F31" s="37">
        <f>SUM(F32:F33)</f>
        <v>613435.69999999995</v>
      </c>
      <c r="G31" s="37">
        <f>SUM(G32:G33)</f>
        <v>32530.9</v>
      </c>
      <c r="H31" s="37">
        <f>SUM(H32:H33)</f>
        <v>10735.6</v>
      </c>
      <c r="I31" s="37">
        <f>SUM(I32:I33)</f>
        <v>10718.9</v>
      </c>
      <c r="J31" s="37">
        <f>G31-E31</f>
        <v>-547192.99999999988</v>
      </c>
      <c r="K31" s="45">
        <f>G31/E31</f>
        <v>5.6114471043888316E-2</v>
      </c>
      <c r="L31" s="37">
        <f>G31-F31</f>
        <v>-580904.79999999993</v>
      </c>
      <c r="M31" s="45">
        <f>G31/F31</f>
        <v>5.3030659937137674E-2</v>
      </c>
    </row>
    <row r="32" spans="1:13" ht="24.75" customHeight="1" x14ac:dyDescent="0.2">
      <c r="A32" s="32">
        <v>27</v>
      </c>
      <c r="B32" s="7" t="s">
        <v>74</v>
      </c>
      <c r="C32" s="8" t="s">
        <v>33</v>
      </c>
      <c r="D32" s="8" t="s">
        <v>30</v>
      </c>
      <c r="E32" s="41"/>
      <c r="F32" s="41">
        <v>4371.0999999999995</v>
      </c>
      <c r="G32" s="41">
        <v>21797.100000000002</v>
      </c>
      <c r="H32" s="41">
        <v>0</v>
      </c>
      <c r="I32" s="41">
        <v>0</v>
      </c>
      <c r="J32" s="41">
        <f t="shared" si="9"/>
        <v>21797.100000000002</v>
      </c>
      <c r="K32" s="47" t="s">
        <v>71</v>
      </c>
      <c r="L32" s="41">
        <f t="shared" si="6"/>
        <v>17426.000000000004</v>
      </c>
      <c r="M32" s="46">
        <f t="shared" si="7"/>
        <v>4.9866395186566326</v>
      </c>
    </row>
    <row r="33" spans="1:13" ht="24" customHeight="1" x14ac:dyDescent="0.2">
      <c r="A33" s="32">
        <v>28</v>
      </c>
      <c r="B33" s="7" t="s">
        <v>49</v>
      </c>
      <c r="C33" s="8" t="s">
        <v>33</v>
      </c>
      <c r="D33" s="8" t="s">
        <v>36</v>
      </c>
      <c r="E33" s="33">
        <v>579723.89999999991</v>
      </c>
      <c r="F33" s="42">
        <v>609064.6</v>
      </c>
      <c r="G33" s="39">
        <v>10733.8</v>
      </c>
      <c r="H33" s="39">
        <v>10735.6</v>
      </c>
      <c r="I33" s="39">
        <v>10718.9</v>
      </c>
      <c r="J33" s="41">
        <f t="shared" si="9"/>
        <v>-568990.09999999986</v>
      </c>
      <c r="K33" s="46">
        <f t="shared" si="5"/>
        <v>1.851536567666091E-2</v>
      </c>
      <c r="L33" s="41">
        <f t="shared" si="6"/>
        <v>-598330.79999999993</v>
      </c>
      <c r="M33" s="46">
        <f t="shared" si="7"/>
        <v>1.7623417942858606E-2</v>
      </c>
    </row>
    <row r="34" spans="1:13" ht="26.25" customHeight="1" x14ac:dyDescent="0.2">
      <c r="A34" s="32">
        <v>29</v>
      </c>
      <c r="B34" s="22" t="s">
        <v>50</v>
      </c>
      <c r="C34" s="23" t="s">
        <v>19</v>
      </c>
      <c r="D34" s="23"/>
      <c r="E34" s="37">
        <f>SUM(E35:E40)</f>
        <v>6297381.7999999998</v>
      </c>
      <c r="F34" s="37">
        <f>SUM(F35:F40)</f>
        <v>7801902</v>
      </c>
      <c r="G34" s="37">
        <f t="shared" ref="G34:I34" si="10">SUM(G35:G40)</f>
        <v>8295722.5</v>
      </c>
      <c r="H34" s="37">
        <f t="shared" si="10"/>
        <v>7624868.8999999994</v>
      </c>
      <c r="I34" s="37">
        <f t="shared" si="10"/>
        <v>7446347.9999999991</v>
      </c>
      <c r="J34" s="37">
        <f>G34-E34</f>
        <v>1998340.7000000002</v>
      </c>
      <c r="K34" s="45">
        <f>G34/E34</f>
        <v>1.3173288143336013</v>
      </c>
      <c r="L34" s="37">
        <f>G34-F34</f>
        <v>493820.5</v>
      </c>
      <c r="M34" s="45">
        <f>G34/F34</f>
        <v>1.0632948862982385</v>
      </c>
    </row>
    <row r="35" spans="1:13" ht="24" customHeight="1" x14ac:dyDescent="0.2">
      <c r="A35" s="32">
        <v>30</v>
      </c>
      <c r="B35" s="7" t="s">
        <v>51</v>
      </c>
      <c r="C35" s="8" t="s">
        <v>19</v>
      </c>
      <c r="D35" s="8" t="s">
        <v>29</v>
      </c>
      <c r="E35" s="42">
        <v>2959021.2999999993</v>
      </c>
      <c r="F35" s="41">
        <v>3392685.4</v>
      </c>
      <c r="G35" s="39">
        <v>3227174.5</v>
      </c>
      <c r="H35" s="39">
        <v>3373005.2</v>
      </c>
      <c r="I35" s="39">
        <v>3509290.8</v>
      </c>
      <c r="J35" s="41">
        <f t="shared" si="9"/>
        <v>268153.20000000065</v>
      </c>
      <c r="K35" s="46">
        <f t="shared" si="5"/>
        <v>1.0906222608130602</v>
      </c>
      <c r="L35" s="41">
        <f t="shared" si="6"/>
        <v>-165510.89999999991</v>
      </c>
      <c r="M35" s="46">
        <f t="shared" si="7"/>
        <v>0.95121537057341066</v>
      </c>
    </row>
    <row r="36" spans="1:13" ht="22.5" customHeight="1" x14ac:dyDescent="0.2">
      <c r="A36" s="32">
        <v>31</v>
      </c>
      <c r="B36" s="7" t="s">
        <v>45</v>
      </c>
      <c r="C36" s="8" t="s">
        <v>19</v>
      </c>
      <c r="D36" s="8" t="s">
        <v>30</v>
      </c>
      <c r="E36" s="42">
        <v>2627220.7000000002</v>
      </c>
      <c r="F36" s="41">
        <v>3699772</v>
      </c>
      <c r="G36" s="39">
        <v>4339980.9000000004</v>
      </c>
      <c r="H36" s="39">
        <v>3592062.8000000003</v>
      </c>
      <c r="I36" s="39">
        <v>3259794.9000000004</v>
      </c>
      <c r="J36" s="41">
        <f t="shared" si="9"/>
        <v>1712760.2000000002</v>
      </c>
      <c r="K36" s="46">
        <f t="shared" si="5"/>
        <v>1.6519285570488997</v>
      </c>
      <c r="L36" s="41">
        <f t="shared" si="6"/>
        <v>640208.90000000037</v>
      </c>
      <c r="M36" s="46">
        <f t="shared" si="7"/>
        <v>1.1730400954437192</v>
      </c>
    </row>
    <row r="37" spans="1:13" ht="21.75" customHeight="1" x14ac:dyDescent="0.2">
      <c r="A37" s="32">
        <v>32</v>
      </c>
      <c r="B37" s="7" t="s">
        <v>58</v>
      </c>
      <c r="C37" s="8" t="s">
        <v>19</v>
      </c>
      <c r="D37" s="8" t="s">
        <v>31</v>
      </c>
      <c r="E37" s="42">
        <v>311482.7</v>
      </c>
      <c r="F37" s="41">
        <v>300566.2</v>
      </c>
      <c r="G37" s="39">
        <v>314817.59999999998</v>
      </c>
      <c r="H37" s="39">
        <v>332595</v>
      </c>
      <c r="I37" s="39">
        <v>350056.6</v>
      </c>
      <c r="J37" s="41">
        <f t="shared" si="9"/>
        <v>3334.8999999999651</v>
      </c>
      <c r="K37" s="46">
        <f t="shared" si="5"/>
        <v>1.0107065336212893</v>
      </c>
      <c r="L37" s="41">
        <f t="shared" si="6"/>
        <v>14251.399999999965</v>
      </c>
      <c r="M37" s="46">
        <f t="shared" si="7"/>
        <v>1.0474151784199286</v>
      </c>
    </row>
    <row r="38" spans="1:13" ht="33" x14ac:dyDescent="0.2">
      <c r="A38" s="32">
        <v>33</v>
      </c>
      <c r="B38" s="7" t="s">
        <v>62</v>
      </c>
      <c r="C38" s="8" t="s">
        <v>19</v>
      </c>
      <c r="D38" s="8" t="s">
        <v>36</v>
      </c>
      <c r="E38" s="42">
        <v>772.29999999999984</v>
      </c>
      <c r="F38" s="41">
        <v>1180.2</v>
      </c>
      <c r="G38" s="39">
        <v>1053.5</v>
      </c>
      <c r="H38" s="39">
        <v>1043</v>
      </c>
      <c r="I38" s="39">
        <v>1042.8</v>
      </c>
      <c r="J38" s="41">
        <f t="shared" si="9"/>
        <v>281.20000000000016</v>
      </c>
      <c r="K38" s="46">
        <f t="shared" si="5"/>
        <v>1.3641072122232296</v>
      </c>
      <c r="L38" s="41">
        <f t="shared" si="6"/>
        <v>-126.70000000000005</v>
      </c>
      <c r="M38" s="46">
        <f t="shared" si="7"/>
        <v>0.89264531435349936</v>
      </c>
    </row>
    <row r="39" spans="1:13" ht="24" customHeight="1" x14ac:dyDescent="0.2">
      <c r="A39" s="32">
        <v>34</v>
      </c>
      <c r="B39" s="7" t="s">
        <v>60</v>
      </c>
      <c r="C39" s="8" t="s">
        <v>19</v>
      </c>
      <c r="D39" s="8" t="s">
        <v>19</v>
      </c>
      <c r="E39" s="42">
        <v>14323.5</v>
      </c>
      <c r="F39" s="41">
        <v>15522.599999999999</v>
      </c>
      <c r="G39" s="42">
        <v>62983.400000000009</v>
      </c>
      <c r="H39" s="42">
        <v>14950.3</v>
      </c>
      <c r="I39" s="42">
        <v>14950.3</v>
      </c>
      <c r="J39" s="41">
        <f t="shared" si="9"/>
        <v>48659.900000000009</v>
      </c>
      <c r="K39" s="46">
        <f t="shared" si="5"/>
        <v>4.3972073864628065</v>
      </c>
      <c r="L39" s="41">
        <f t="shared" si="6"/>
        <v>47460.80000000001</v>
      </c>
      <c r="M39" s="46">
        <f t="shared" si="7"/>
        <v>4.0575290221998905</v>
      </c>
    </row>
    <row r="40" spans="1:13" ht="22.5" customHeight="1" x14ac:dyDescent="0.2">
      <c r="A40" s="32">
        <v>35</v>
      </c>
      <c r="B40" s="7" t="s">
        <v>46</v>
      </c>
      <c r="C40" s="8" t="s">
        <v>19</v>
      </c>
      <c r="D40" s="8" t="s">
        <v>34</v>
      </c>
      <c r="E40" s="42">
        <v>384561.29999999993</v>
      </c>
      <c r="F40" s="41">
        <v>392175.6</v>
      </c>
      <c r="G40" s="39">
        <v>349712.6</v>
      </c>
      <c r="H40" s="39">
        <v>311212.59999999998</v>
      </c>
      <c r="I40" s="39">
        <v>311212.59999999998</v>
      </c>
      <c r="J40" s="41">
        <f t="shared" si="9"/>
        <v>-34848.699999999953</v>
      </c>
      <c r="K40" s="46">
        <f t="shared" si="5"/>
        <v>0.90938063710518979</v>
      </c>
      <c r="L40" s="41">
        <f t="shared" si="6"/>
        <v>-42463</v>
      </c>
      <c r="M40" s="46">
        <f t="shared" si="7"/>
        <v>0.89172452340227182</v>
      </c>
    </row>
    <row r="41" spans="1:13" ht="24" customHeight="1" x14ac:dyDescent="0.2">
      <c r="A41" s="32">
        <v>36</v>
      </c>
      <c r="B41" s="22" t="s">
        <v>5</v>
      </c>
      <c r="C41" s="23" t="s">
        <v>37</v>
      </c>
      <c r="D41" s="23"/>
      <c r="E41" s="37">
        <f>SUM(E42:E43)</f>
        <v>630315.4</v>
      </c>
      <c r="F41" s="37">
        <f>SUM(F42:F43)</f>
        <v>642408.79999999993</v>
      </c>
      <c r="G41" s="37">
        <f t="shared" ref="G41:I41" si="11">SUM(G42:G43)</f>
        <v>613321.89999999991</v>
      </c>
      <c r="H41" s="37">
        <f t="shared" si="11"/>
        <v>635215.19999999995</v>
      </c>
      <c r="I41" s="37">
        <f t="shared" si="11"/>
        <v>669304.60000000009</v>
      </c>
      <c r="J41" s="37">
        <f>G41-E41</f>
        <v>-16993.500000000116</v>
      </c>
      <c r="K41" s="45">
        <f>G41/E41</f>
        <v>0.97303968774997385</v>
      </c>
      <c r="L41" s="37">
        <f>G41-F41</f>
        <v>-29086.900000000023</v>
      </c>
      <c r="M41" s="45">
        <f>G41/F41</f>
        <v>0.95472213332071409</v>
      </c>
    </row>
    <row r="42" spans="1:13" s="1" customFormat="1" ht="24" customHeight="1" x14ac:dyDescent="0.2">
      <c r="A42" s="32">
        <v>37</v>
      </c>
      <c r="B42" s="7" t="s">
        <v>9</v>
      </c>
      <c r="C42" s="8" t="s">
        <v>37</v>
      </c>
      <c r="D42" s="8" t="s">
        <v>29</v>
      </c>
      <c r="E42" s="42">
        <v>536193.1</v>
      </c>
      <c r="F42" s="42">
        <v>535338.79999999993</v>
      </c>
      <c r="G42" s="39">
        <v>495420.49999999994</v>
      </c>
      <c r="H42" s="39">
        <v>517547.19999999995</v>
      </c>
      <c r="I42" s="39">
        <v>551636.60000000009</v>
      </c>
      <c r="J42" s="41">
        <f t="shared" si="9"/>
        <v>-40772.600000000035</v>
      </c>
      <c r="K42" s="46">
        <f t="shared" si="5"/>
        <v>0.92395911099937689</v>
      </c>
      <c r="L42" s="41">
        <f t="shared" si="6"/>
        <v>-39918.299999999988</v>
      </c>
      <c r="M42" s="46">
        <f t="shared" si="7"/>
        <v>0.9254335758962362</v>
      </c>
    </row>
    <row r="43" spans="1:13" s="1" customFormat="1" ht="24" customHeight="1" x14ac:dyDescent="0.2">
      <c r="A43" s="32">
        <v>38</v>
      </c>
      <c r="B43" s="7" t="s">
        <v>1</v>
      </c>
      <c r="C43" s="8" t="s">
        <v>37</v>
      </c>
      <c r="D43" s="8" t="s">
        <v>32</v>
      </c>
      <c r="E43" s="42">
        <v>94122.3</v>
      </c>
      <c r="F43" s="42">
        <v>107069.99999999999</v>
      </c>
      <c r="G43" s="39">
        <v>117901.4</v>
      </c>
      <c r="H43" s="39">
        <v>117668</v>
      </c>
      <c r="I43" s="39">
        <v>117668</v>
      </c>
      <c r="J43" s="41">
        <f t="shared" si="9"/>
        <v>23779.099999999991</v>
      </c>
      <c r="K43" s="46">
        <f t="shared" si="5"/>
        <v>1.2526404475878723</v>
      </c>
      <c r="L43" s="41">
        <f t="shared" si="6"/>
        <v>10831.400000000009</v>
      </c>
      <c r="M43" s="46">
        <f t="shared" si="7"/>
        <v>1.1011618567292427</v>
      </c>
    </row>
    <row r="44" spans="1:13" s="1" customFormat="1" ht="19.5" customHeight="1" x14ac:dyDescent="0.2">
      <c r="A44" s="32">
        <v>39</v>
      </c>
      <c r="B44" s="22" t="s">
        <v>53</v>
      </c>
      <c r="C44" s="23" t="s">
        <v>34</v>
      </c>
      <c r="D44" s="23"/>
      <c r="E44" s="37">
        <f>SUM(E45)</f>
        <v>3723.8</v>
      </c>
      <c r="F44" s="37">
        <f>SUM(F45)</f>
        <v>6222.5</v>
      </c>
      <c r="G44" s="37">
        <f t="shared" ref="G44:I44" si="12">SUM(G45)</f>
        <v>4891.8</v>
      </c>
      <c r="H44" s="37">
        <f t="shared" si="12"/>
        <v>4891.8</v>
      </c>
      <c r="I44" s="37">
        <f t="shared" si="12"/>
        <v>4891.8</v>
      </c>
      <c r="J44" s="37">
        <f>G44-E44</f>
        <v>1168</v>
      </c>
      <c r="K44" s="45">
        <f>G44/E44</f>
        <v>1.3136580911971643</v>
      </c>
      <c r="L44" s="37">
        <f>G44-F44</f>
        <v>-1330.6999999999998</v>
      </c>
      <c r="M44" s="45">
        <f>G44/F44</f>
        <v>0.78614704700683014</v>
      </c>
    </row>
    <row r="45" spans="1:13" s="1" customFormat="1" ht="19.5" customHeight="1" x14ac:dyDescent="0.2">
      <c r="A45" s="32">
        <v>40</v>
      </c>
      <c r="B45" s="10" t="s">
        <v>52</v>
      </c>
      <c r="C45" s="8" t="s">
        <v>34</v>
      </c>
      <c r="D45" s="8" t="s">
        <v>19</v>
      </c>
      <c r="E45" s="33">
        <v>3723.8</v>
      </c>
      <c r="F45" s="41">
        <v>6222.5</v>
      </c>
      <c r="G45" s="39">
        <v>4891.8</v>
      </c>
      <c r="H45" s="39">
        <v>4891.8</v>
      </c>
      <c r="I45" s="39">
        <v>4891.8</v>
      </c>
      <c r="J45" s="41">
        <f>G45-E45</f>
        <v>1168</v>
      </c>
      <c r="K45" s="46">
        <f>G45/E45</f>
        <v>1.3136580911971643</v>
      </c>
      <c r="L45" s="41">
        <f>G45-F45</f>
        <v>-1330.6999999999998</v>
      </c>
      <c r="M45" s="46">
        <f>G45/F45</f>
        <v>0.78614704700683014</v>
      </c>
    </row>
    <row r="46" spans="1:13" ht="19.5" customHeight="1" x14ac:dyDescent="0.2">
      <c r="A46" s="32">
        <v>41</v>
      </c>
      <c r="B46" s="22" t="s">
        <v>12</v>
      </c>
      <c r="C46" s="23" t="s">
        <v>13</v>
      </c>
      <c r="D46" s="23"/>
      <c r="E46" s="37">
        <f>SUM(E47:E50)</f>
        <v>270097.2</v>
      </c>
      <c r="F46" s="37">
        <f>SUM(F47:F50)</f>
        <v>240844</v>
      </c>
      <c r="G46" s="37">
        <f t="shared" ref="G46:I46" si="13">SUM(G47:G50)</f>
        <v>231822.7</v>
      </c>
      <c r="H46" s="37">
        <f t="shared" si="13"/>
        <v>225489.19999999998</v>
      </c>
      <c r="I46" s="37">
        <f t="shared" si="13"/>
        <v>225349.40000000002</v>
      </c>
      <c r="J46" s="37">
        <f>G46-E46</f>
        <v>-38274.5</v>
      </c>
      <c r="K46" s="45">
        <f>G46/E46</f>
        <v>0.85829360689411072</v>
      </c>
      <c r="L46" s="37">
        <f>G46-F46</f>
        <v>-9021.2999999999884</v>
      </c>
      <c r="M46" s="45">
        <f>G46/F46</f>
        <v>0.9625429738752056</v>
      </c>
    </row>
    <row r="47" spans="1:13" ht="19.5" customHeight="1" x14ac:dyDescent="0.2">
      <c r="A47" s="32">
        <v>42</v>
      </c>
      <c r="B47" s="7" t="s">
        <v>10</v>
      </c>
      <c r="C47" s="8" t="s">
        <v>13</v>
      </c>
      <c r="D47" s="8" t="s">
        <v>29</v>
      </c>
      <c r="E47" s="42">
        <v>16953.900000000001</v>
      </c>
      <c r="F47" s="41">
        <v>18750.2</v>
      </c>
      <c r="G47" s="39">
        <v>21005.3</v>
      </c>
      <c r="H47" s="39">
        <v>21526.400000000001</v>
      </c>
      <c r="I47" s="39">
        <v>21842</v>
      </c>
      <c r="J47" s="41">
        <f t="shared" si="9"/>
        <v>4051.3999999999978</v>
      </c>
      <c r="K47" s="46">
        <f t="shared" si="5"/>
        <v>1.2389656657170325</v>
      </c>
      <c r="L47" s="41">
        <f t="shared" si="6"/>
        <v>2255.0999999999985</v>
      </c>
      <c r="M47" s="46">
        <f t="shared" si="7"/>
        <v>1.1202707171123507</v>
      </c>
    </row>
    <row r="48" spans="1:13" ht="19.5" customHeight="1" x14ac:dyDescent="0.2">
      <c r="A48" s="32">
        <v>43</v>
      </c>
      <c r="B48" s="7" t="s">
        <v>7</v>
      </c>
      <c r="C48" s="8" t="s">
        <v>13</v>
      </c>
      <c r="D48" s="8" t="s">
        <v>31</v>
      </c>
      <c r="E48" s="42">
        <v>94874.2</v>
      </c>
      <c r="F48" s="41">
        <v>108667.5</v>
      </c>
      <c r="G48" s="39">
        <v>101471.8</v>
      </c>
      <c r="H48" s="39">
        <v>100746.29999999999</v>
      </c>
      <c r="I48" s="39">
        <v>100290.90000000001</v>
      </c>
      <c r="J48" s="41">
        <f t="shared" si="9"/>
        <v>6597.6000000000058</v>
      </c>
      <c r="K48" s="46">
        <f t="shared" si="5"/>
        <v>1.069540507324436</v>
      </c>
      <c r="L48" s="41">
        <f t="shared" si="6"/>
        <v>-7195.6999999999971</v>
      </c>
      <c r="M48" s="46">
        <f t="shared" si="7"/>
        <v>0.93378240964409787</v>
      </c>
    </row>
    <row r="49" spans="1:13" ht="19.5" customHeight="1" x14ac:dyDescent="0.2">
      <c r="A49" s="32">
        <v>44</v>
      </c>
      <c r="B49" s="9" t="s">
        <v>24</v>
      </c>
      <c r="C49" s="8" t="s">
        <v>13</v>
      </c>
      <c r="D49" s="8" t="s">
        <v>32</v>
      </c>
      <c r="E49" s="42">
        <v>125862.7</v>
      </c>
      <c r="F49" s="41">
        <v>77885.600000000006</v>
      </c>
      <c r="G49" s="39">
        <v>83499.5</v>
      </c>
      <c r="H49" s="39">
        <v>83499.5</v>
      </c>
      <c r="I49" s="39">
        <v>83499.5</v>
      </c>
      <c r="J49" s="41">
        <f t="shared" si="9"/>
        <v>-42363.199999999997</v>
      </c>
      <c r="K49" s="46">
        <f t="shared" si="5"/>
        <v>0.66341735875680408</v>
      </c>
      <c r="L49" s="41">
        <f t="shared" si="6"/>
        <v>5613.8999999999942</v>
      </c>
      <c r="M49" s="46">
        <f t="shared" si="7"/>
        <v>1.0720787924853887</v>
      </c>
    </row>
    <row r="50" spans="1:13" ht="19.5" customHeight="1" x14ac:dyDescent="0.2">
      <c r="A50" s="32">
        <v>45</v>
      </c>
      <c r="B50" s="7" t="s">
        <v>14</v>
      </c>
      <c r="C50" s="8" t="s">
        <v>13</v>
      </c>
      <c r="D50" s="8" t="s">
        <v>33</v>
      </c>
      <c r="E50" s="42">
        <v>32406.400000000001</v>
      </c>
      <c r="F50" s="41">
        <v>35540.700000000012</v>
      </c>
      <c r="G50" s="39">
        <v>25846.1</v>
      </c>
      <c r="H50" s="39">
        <v>19717</v>
      </c>
      <c r="I50" s="39">
        <v>19717</v>
      </c>
      <c r="J50" s="41">
        <f t="shared" si="9"/>
        <v>-6560.3000000000029</v>
      </c>
      <c r="K50" s="46">
        <f t="shared" si="5"/>
        <v>0.79756159277179806</v>
      </c>
      <c r="L50" s="41">
        <f t="shared" si="6"/>
        <v>-9694.6000000000131</v>
      </c>
      <c r="M50" s="46">
        <f t="shared" si="7"/>
        <v>0.72722540636509658</v>
      </c>
    </row>
    <row r="51" spans="1:13" ht="19.5" customHeight="1" x14ac:dyDescent="0.2">
      <c r="A51" s="32">
        <v>46</v>
      </c>
      <c r="B51" s="22" t="s">
        <v>16</v>
      </c>
      <c r="C51" s="23" t="s">
        <v>39</v>
      </c>
      <c r="D51" s="23"/>
      <c r="E51" s="37">
        <f>SUM(E52:E55)</f>
        <v>565879.89999999991</v>
      </c>
      <c r="F51" s="37">
        <f>SUM(F52:F55)</f>
        <v>489084.89999999991</v>
      </c>
      <c r="G51" s="37">
        <f t="shared" ref="G51:I51" si="14">SUM(G52:G55)</f>
        <v>487013.6</v>
      </c>
      <c r="H51" s="37">
        <f t="shared" si="14"/>
        <v>485335.30000000005</v>
      </c>
      <c r="I51" s="37">
        <f t="shared" si="14"/>
        <v>492109.9</v>
      </c>
      <c r="J51" s="37">
        <f>G51-E51</f>
        <v>-78866.29999999993</v>
      </c>
      <c r="K51" s="45">
        <f>G51/E51</f>
        <v>0.86063067445936858</v>
      </c>
      <c r="L51" s="37">
        <f>G51-F51</f>
        <v>-2071.2999999999302</v>
      </c>
      <c r="M51" s="45">
        <f>G51/F51</f>
        <v>0.99576494796711179</v>
      </c>
    </row>
    <row r="52" spans="1:13" ht="19.5" customHeight="1" x14ac:dyDescent="0.2">
      <c r="A52" s="32">
        <v>47</v>
      </c>
      <c r="B52" s="7" t="s">
        <v>11</v>
      </c>
      <c r="C52" s="8" t="s">
        <v>39</v>
      </c>
      <c r="D52" s="8" t="s">
        <v>29</v>
      </c>
      <c r="E52" s="42">
        <v>60959.899999999994</v>
      </c>
      <c r="F52" s="41">
        <v>44769.599999999999</v>
      </c>
      <c r="G52" s="39">
        <v>50023.5</v>
      </c>
      <c r="H52" s="39">
        <v>47915.6</v>
      </c>
      <c r="I52" s="39">
        <v>47915.6</v>
      </c>
      <c r="J52" s="41">
        <f t="shared" si="9"/>
        <v>-10936.399999999994</v>
      </c>
      <c r="K52" s="46">
        <f t="shared" si="5"/>
        <v>0.82059681856433497</v>
      </c>
      <c r="L52" s="41">
        <f t="shared" si="6"/>
        <v>5253.9000000000015</v>
      </c>
      <c r="M52" s="46">
        <f t="shared" si="7"/>
        <v>1.1173541867695937</v>
      </c>
    </row>
    <row r="53" spans="1:13" ht="19.5" customHeight="1" x14ac:dyDescent="0.2">
      <c r="A53" s="32">
        <v>48</v>
      </c>
      <c r="B53" s="7" t="s">
        <v>54</v>
      </c>
      <c r="C53" s="8" t="s">
        <v>39</v>
      </c>
      <c r="D53" s="8" t="s">
        <v>30</v>
      </c>
      <c r="E53" s="42">
        <v>26206.199999999997</v>
      </c>
      <c r="F53" s="41">
        <v>2768.7</v>
      </c>
      <c r="G53" s="39">
        <v>10842.7</v>
      </c>
      <c r="H53" s="39">
        <v>10842.7</v>
      </c>
      <c r="I53" s="39">
        <v>10842.7</v>
      </c>
      <c r="J53" s="41">
        <f t="shared" si="9"/>
        <v>-15363.499999999996</v>
      </c>
      <c r="K53" s="46">
        <f t="shared" si="5"/>
        <v>0.41374560218574236</v>
      </c>
      <c r="L53" s="41">
        <f t="shared" si="6"/>
        <v>8074.0000000000009</v>
      </c>
      <c r="M53" s="46">
        <f t="shared" si="7"/>
        <v>3.9161700437028215</v>
      </c>
    </row>
    <row r="54" spans="1:13" ht="19.5" customHeight="1" x14ac:dyDescent="0.2">
      <c r="A54" s="32">
        <v>49</v>
      </c>
      <c r="B54" s="7" t="s">
        <v>65</v>
      </c>
      <c r="C54" s="8" t="s">
        <v>39</v>
      </c>
      <c r="D54" s="8" t="s">
        <v>31</v>
      </c>
      <c r="E54" s="42">
        <v>285747</v>
      </c>
      <c r="F54" s="41">
        <v>260183.29999999996</v>
      </c>
      <c r="G54" s="39">
        <v>273108.2</v>
      </c>
      <c r="H54" s="39">
        <v>276718.40000000002</v>
      </c>
      <c r="I54" s="39">
        <v>284054.80000000005</v>
      </c>
      <c r="J54" s="41">
        <f t="shared" si="9"/>
        <v>-12638.799999999988</v>
      </c>
      <c r="K54" s="46">
        <f t="shared" si="5"/>
        <v>0.95576926441922405</v>
      </c>
      <c r="L54" s="41">
        <f t="shared" si="6"/>
        <v>12924.900000000052</v>
      </c>
      <c r="M54" s="46">
        <f t="shared" si="7"/>
        <v>1.0496761321729722</v>
      </c>
    </row>
    <row r="55" spans="1:13" ht="33" x14ac:dyDescent="0.2">
      <c r="A55" s="32">
        <v>50</v>
      </c>
      <c r="B55" s="7" t="s">
        <v>17</v>
      </c>
      <c r="C55" s="8" t="s">
        <v>39</v>
      </c>
      <c r="D55" s="8" t="s">
        <v>36</v>
      </c>
      <c r="E55" s="42">
        <v>192966.8</v>
      </c>
      <c r="F55" s="41">
        <v>181363.29999999996</v>
      </c>
      <c r="G55" s="39">
        <v>153039.19999999998</v>
      </c>
      <c r="H55" s="39">
        <v>149858.6</v>
      </c>
      <c r="I55" s="39">
        <v>149296.79999999999</v>
      </c>
      <c r="J55" s="41">
        <f t="shared" si="9"/>
        <v>-39927.600000000006</v>
      </c>
      <c r="K55" s="46">
        <f t="shared" si="5"/>
        <v>0.79308564996673003</v>
      </c>
      <c r="L55" s="41">
        <f t="shared" si="6"/>
        <v>-28324.099999999977</v>
      </c>
      <c r="M55" s="46">
        <f t="shared" si="7"/>
        <v>0.84382672789919466</v>
      </c>
    </row>
    <row r="56" spans="1:13" ht="21.75" customHeight="1" x14ac:dyDescent="0.2">
      <c r="A56" s="32">
        <v>51</v>
      </c>
      <c r="B56" s="22" t="s">
        <v>18</v>
      </c>
      <c r="C56" s="23" t="s">
        <v>20</v>
      </c>
      <c r="D56" s="23"/>
      <c r="E56" s="37">
        <f>SUM(E57)</f>
        <v>66634.100000000006</v>
      </c>
      <c r="F56" s="37">
        <f>SUM(F57)</f>
        <v>70289.7</v>
      </c>
      <c r="G56" s="37">
        <f t="shared" ref="G56:I56" si="15">SUM(G57)</f>
        <v>74549.5</v>
      </c>
      <c r="H56" s="37">
        <f t="shared" si="15"/>
        <v>73627.100000000006</v>
      </c>
      <c r="I56" s="37">
        <f t="shared" si="15"/>
        <v>73627.100000000006</v>
      </c>
      <c r="J56" s="37">
        <f t="shared" ref="J56:J62" si="16">G56-E56</f>
        <v>7915.3999999999942</v>
      </c>
      <c r="K56" s="45">
        <f>G56/E56</f>
        <v>1.118789028440393</v>
      </c>
      <c r="L56" s="37">
        <f t="shared" ref="L56:L62" si="17">G56-F56</f>
        <v>4259.8000000000029</v>
      </c>
      <c r="M56" s="45">
        <f>G56/F56</f>
        <v>1.0606034739086951</v>
      </c>
    </row>
    <row r="57" spans="1:13" ht="21.75" customHeight="1" x14ac:dyDescent="0.2">
      <c r="A57" s="32">
        <v>52</v>
      </c>
      <c r="B57" s="7" t="s">
        <v>21</v>
      </c>
      <c r="C57" s="8" t="s">
        <v>20</v>
      </c>
      <c r="D57" s="8" t="s">
        <v>30</v>
      </c>
      <c r="E57" s="48">
        <v>66634.100000000006</v>
      </c>
      <c r="F57" s="41">
        <v>70289.7</v>
      </c>
      <c r="G57" s="39">
        <v>74549.5</v>
      </c>
      <c r="H57" s="39">
        <v>73627.100000000006</v>
      </c>
      <c r="I57" s="39">
        <v>73627.100000000006</v>
      </c>
      <c r="J57" s="41">
        <f t="shared" si="16"/>
        <v>7915.3999999999942</v>
      </c>
      <c r="K57" s="46">
        <f>G57/E57</f>
        <v>1.118789028440393</v>
      </c>
      <c r="L57" s="41">
        <f t="shared" si="17"/>
        <v>4259.8000000000029</v>
      </c>
      <c r="M57" s="46">
        <f>G57/F57</f>
        <v>1.0606034739086951</v>
      </c>
    </row>
    <row r="58" spans="1:13" ht="33" x14ac:dyDescent="0.2">
      <c r="A58" s="32">
        <v>53</v>
      </c>
      <c r="B58" s="22" t="s">
        <v>69</v>
      </c>
      <c r="C58" s="23" t="s">
        <v>15</v>
      </c>
      <c r="D58" s="23"/>
      <c r="E58" s="37">
        <f>SUM(E59)</f>
        <v>0</v>
      </c>
      <c r="F58" s="37">
        <f>SUM(F59)</f>
        <v>1053.2000000000007</v>
      </c>
      <c r="G58" s="37">
        <f t="shared" ref="G58:I58" si="18">SUM(G59)</f>
        <v>59781.899999999994</v>
      </c>
      <c r="H58" s="37">
        <f t="shared" si="18"/>
        <v>79923.5</v>
      </c>
      <c r="I58" s="37">
        <f t="shared" si="18"/>
        <v>100163.4</v>
      </c>
      <c r="J58" s="37">
        <f t="shared" si="16"/>
        <v>59781.899999999994</v>
      </c>
      <c r="K58" s="47" t="s">
        <v>71</v>
      </c>
      <c r="L58" s="37">
        <f t="shared" si="17"/>
        <v>58728.7</v>
      </c>
      <c r="M58" s="45">
        <f>G58/F58</f>
        <v>56.762153437143894</v>
      </c>
    </row>
    <row r="59" spans="1:13" ht="33" x14ac:dyDescent="0.2">
      <c r="A59" s="32">
        <v>54</v>
      </c>
      <c r="B59" s="7" t="s">
        <v>70</v>
      </c>
      <c r="C59" s="8" t="s">
        <v>15</v>
      </c>
      <c r="D59" s="8" t="s">
        <v>29</v>
      </c>
      <c r="E59" s="33">
        <v>0</v>
      </c>
      <c r="F59" s="41">
        <v>1053.2000000000007</v>
      </c>
      <c r="G59" s="39">
        <v>59781.899999999994</v>
      </c>
      <c r="H59" s="39">
        <v>79923.5</v>
      </c>
      <c r="I59" s="39">
        <v>100163.4</v>
      </c>
      <c r="J59" s="41">
        <f t="shared" si="16"/>
        <v>59781.899999999994</v>
      </c>
      <c r="K59" s="47" t="s">
        <v>71</v>
      </c>
      <c r="L59" s="41">
        <f t="shared" si="17"/>
        <v>58728.7</v>
      </c>
      <c r="M59" s="46">
        <f>G59/F59</f>
        <v>56.762153437143894</v>
      </c>
    </row>
    <row r="60" spans="1:13" ht="21.75" customHeight="1" x14ac:dyDescent="0.2">
      <c r="A60" s="32">
        <v>55</v>
      </c>
      <c r="B60" s="22" t="s">
        <v>59</v>
      </c>
      <c r="C60" s="23"/>
      <c r="D60" s="23"/>
      <c r="E60" s="37">
        <f t="shared" ref="E60:F60" si="19">E6+E15+E17+E19+E26+E31+E34+E41+E44+E46+E51+E56+E58</f>
        <v>13834494.799999999</v>
      </c>
      <c r="F60" s="37">
        <f t="shared" si="19"/>
        <v>15032832.299999999</v>
      </c>
      <c r="G60" s="37">
        <f>G6+G15+G17+G19+G26+G31+G34+G41+G44+G46+G51+G56+G58</f>
        <v>16753558.9</v>
      </c>
      <c r="H60" s="37">
        <f t="shared" ref="H60:I60" si="20">H6+H15+H17+H19+H26+H31+H34+H41+H44+H46+H51+H56+H58</f>
        <v>14987534.899999999</v>
      </c>
      <c r="I60" s="37">
        <f t="shared" si="20"/>
        <v>12940660.6</v>
      </c>
      <c r="J60" s="37">
        <f t="shared" si="16"/>
        <v>2919064.1000000015</v>
      </c>
      <c r="K60" s="45">
        <f>G60/E60</f>
        <v>1.2109989661494542</v>
      </c>
      <c r="L60" s="37">
        <f t="shared" si="17"/>
        <v>1720726.6000000015</v>
      </c>
      <c r="M60" s="45">
        <f>G60/F60</f>
        <v>1.1144645643389504</v>
      </c>
    </row>
    <row r="61" spans="1:13" ht="23.25" customHeight="1" x14ac:dyDescent="0.2">
      <c r="A61" s="32">
        <v>56</v>
      </c>
      <c r="B61" s="14" t="s">
        <v>63</v>
      </c>
      <c r="C61" s="12"/>
      <c r="D61" s="12"/>
      <c r="E61" s="41"/>
      <c r="F61" s="41"/>
      <c r="G61" s="39"/>
      <c r="H61" s="39">
        <v>685000</v>
      </c>
      <c r="I61" s="39">
        <v>1075000</v>
      </c>
      <c r="J61" s="41">
        <f t="shared" si="16"/>
        <v>0</v>
      </c>
      <c r="K61" s="47" t="s">
        <v>71</v>
      </c>
      <c r="L61" s="41">
        <f t="shared" si="17"/>
        <v>0</v>
      </c>
      <c r="M61" s="47" t="s">
        <v>71</v>
      </c>
    </row>
    <row r="62" spans="1:13" ht="23.25" customHeight="1" x14ac:dyDescent="0.2">
      <c r="A62" s="32">
        <v>57</v>
      </c>
      <c r="B62" s="22" t="s">
        <v>4</v>
      </c>
      <c r="C62" s="23"/>
      <c r="D62" s="23"/>
      <c r="E62" s="37">
        <f>E60+E61</f>
        <v>13834494.799999999</v>
      </c>
      <c r="F62" s="37">
        <f>F60+F61</f>
        <v>15032832.299999999</v>
      </c>
      <c r="G62" s="37">
        <f t="shared" ref="G62:H62" si="21">G60+G61</f>
        <v>16753558.9</v>
      </c>
      <c r="H62" s="37">
        <f t="shared" si="21"/>
        <v>15672534.899999999</v>
      </c>
      <c r="I62" s="37">
        <f>I60+I61</f>
        <v>14015660.6</v>
      </c>
      <c r="J62" s="37">
        <f t="shared" si="16"/>
        <v>2919064.1000000015</v>
      </c>
      <c r="K62" s="45">
        <f>G62/E62</f>
        <v>1.2109989661494542</v>
      </c>
      <c r="L62" s="37">
        <f t="shared" si="17"/>
        <v>1720726.6000000015</v>
      </c>
      <c r="M62" s="45">
        <f>G62/F62</f>
        <v>1.1144645643389504</v>
      </c>
    </row>
    <row r="64" spans="1:13" x14ac:dyDescent="0.2">
      <c r="F64" s="18"/>
    </row>
    <row r="65" spans="6:7" x14ac:dyDescent="0.2">
      <c r="F65" s="25"/>
      <c r="G65" s="24"/>
    </row>
    <row r="66" spans="6:7" x14ac:dyDescent="0.2">
      <c r="F66" s="26"/>
      <c r="G66" s="24"/>
    </row>
    <row r="67" spans="6:7" x14ac:dyDescent="0.2">
      <c r="F67" s="26"/>
      <c r="G67" s="24"/>
    </row>
    <row r="68" spans="6:7" x14ac:dyDescent="0.2">
      <c r="F68" s="26"/>
      <c r="G68" s="24"/>
    </row>
    <row r="69" spans="6:7" x14ac:dyDescent="0.2">
      <c r="F69" s="26"/>
      <c r="G69" s="24"/>
    </row>
    <row r="70" spans="6:7" x14ac:dyDescent="0.2">
      <c r="F70" s="26"/>
      <c r="G70" s="24"/>
    </row>
    <row r="71" spans="6:7" x14ac:dyDescent="0.2">
      <c r="F71" s="26"/>
      <c r="G71" s="24"/>
    </row>
    <row r="72" spans="6:7" x14ac:dyDescent="0.2">
      <c r="F72" s="26"/>
      <c r="G72" s="24"/>
    </row>
    <row r="73" spans="6:7" x14ac:dyDescent="0.2">
      <c r="F73" s="26"/>
      <c r="G73" s="24"/>
    </row>
    <row r="74" spans="6:7" x14ac:dyDescent="0.2">
      <c r="F74" s="25"/>
      <c r="G74" s="24"/>
    </row>
    <row r="75" spans="6:7" x14ac:dyDescent="0.2">
      <c r="F75" s="25"/>
      <c r="G75" s="24"/>
    </row>
    <row r="76" spans="6:7" x14ac:dyDescent="0.2">
      <c r="F76" s="26"/>
      <c r="G76" s="24"/>
    </row>
    <row r="77" spans="6:7" x14ac:dyDescent="0.2">
      <c r="F77" s="26"/>
      <c r="G77" s="24"/>
    </row>
    <row r="78" spans="6:7" x14ac:dyDescent="0.2">
      <c r="F78" s="25"/>
      <c r="G78" s="24"/>
    </row>
    <row r="79" spans="6:7" x14ac:dyDescent="0.2">
      <c r="F79" s="26"/>
      <c r="G79" s="24"/>
    </row>
    <row r="80" spans="6:7" x14ac:dyDescent="0.2">
      <c r="F80" s="26"/>
      <c r="G80" s="24"/>
    </row>
    <row r="81" spans="6:7" x14ac:dyDescent="0.2">
      <c r="F81" s="26"/>
      <c r="G81" s="24"/>
    </row>
    <row r="82" spans="6:7" x14ac:dyDescent="0.2">
      <c r="F82" s="26"/>
      <c r="G82" s="24"/>
    </row>
    <row r="83" spans="6:7" x14ac:dyDescent="0.2">
      <c r="F83" s="26"/>
      <c r="G83" s="24"/>
    </row>
    <row r="84" spans="6:7" x14ac:dyDescent="0.2">
      <c r="F84" s="26"/>
      <c r="G84" s="24"/>
    </row>
    <row r="85" spans="6:7" x14ac:dyDescent="0.2">
      <c r="F85" s="25"/>
      <c r="G85" s="24"/>
    </row>
    <row r="86" spans="6:7" x14ac:dyDescent="0.2">
      <c r="F86" s="26"/>
      <c r="G86" s="24"/>
    </row>
    <row r="87" spans="6:7" x14ac:dyDescent="0.2">
      <c r="F87" s="26"/>
      <c r="G87" s="24"/>
    </row>
    <row r="88" spans="6:7" x14ac:dyDescent="0.2">
      <c r="F88" s="26"/>
      <c r="G88" s="24"/>
    </row>
    <row r="89" spans="6:7" x14ac:dyDescent="0.2">
      <c r="F89" s="26"/>
      <c r="G89" s="24"/>
    </row>
    <row r="90" spans="6:7" x14ac:dyDescent="0.2">
      <c r="F90" s="25"/>
      <c r="G90" s="24"/>
    </row>
    <row r="91" spans="6:7" x14ac:dyDescent="0.2">
      <c r="F91" s="26"/>
      <c r="G91" s="24"/>
    </row>
    <row r="92" spans="6:7" x14ac:dyDescent="0.2">
      <c r="F92" s="25"/>
      <c r="G92" s="24"/>
    </row>
    <row r="93" spans="6:7" x14ac:dyDescent="0.2">
      <c r="F93" s="26"/>
      <c r="G93" s="24"/>
    </row>
    <row r="94" spans="6:7" x14ac:dyDescent="0.2">
      <c r="F94" s="26"/>
      <c r="G94" s="24"/>
    </row>
    <row r="95" spans="6:7" x14ac:dyDescent="0.2">
      <c r="F95" s="26"/>
      <c r="G95" s="24"/>
    </row>
    <row r="96" spans="6:7" x14ac:dyDescent="0.2">
      <c r="F96" s="26"/>
      <c r="G96" s="24"/>
    </row>
    <row r="97" spans="6:7" x14ac:dyDescent="0.2">
      <c r="F97" s="26"/>
      <c r="G97" s="24"/>
    </row>
    <row r="98" spans="6:7" x14ac:dyDescent="0.2">
      <c r="F98" s="26"/>
      <c r="G98" s="24"/>
    </row>
    <row r="99" spans="6:7" x14ac:dyDescent="0.2">
      <c r="F99" s="25"/>
      <c r="G99" s="24"/>
    </row>
    <row r="100" spans="6:7" x14ac:dyDescent="0.2">
      <c r="F100" s="26"/>
      <c r="G100" s="24"/>
    </row>
    <row r="101" spans="6:7" x14ac:dyDescent="0.2">
      <c r="F101" s="26"/>
      <c r="G101" s="24"/>
    </row>
    <row r="102" spans="6:7" x14ac:dyDescent="0.2">
      <c r="F102" s="25"/>
      <c r="G102" s="24"/>
    </row>
    <row r="103" spans="6:7" x14ac:dyDescent="0.2">
      <c r="F103" s="26"/>
      <c r="G103" s="24"/>
    </row>
    <row r="104" spans="6:7" x14ac:dyDescent="0.2">
      <c r="F104" s="25"/>
      <c r="G104" s="24"/>
    </row>
    <row r="105" spans="6:7" x14ac:dyDescent="0.2">
      <c r="F105" s="26"/>
      <c r="G105" s="24"/>
    </row>
    <row r="106" spans="6:7" x14ac:dyDescent="0.2">
      <c r="F106" s="26"/>
      <c r="G106" s="24"/>
    </row>
    <row r="107" spans="6:7" x14ac:dyDescent="0.2">
      <c r="F107" s="26"/>
      <c r="G107" s="24"/>
    </row>
    <row r="108" spans="6:7" x14ac:dyDescent="0.2">
      <c r="F108" s="26"/>
      <c r="G108" s="24"/>
    </row>
    <row r="109" spans="6:7" x14ac:dyDescent="0.2">
      <c r="F109" s="25"/>
      <c r="G109" s="24"/>
    </row>
    <row r="110" spans="6:7" x14ac:dyDescent="0.2">
      <c r="F110" s="26"/>
      <c r="G110" s="24"/>
    </row>
    <row r="111" spans="6:7" x14ac:dyDescent="0.2">
      <c r="F111" s="26"/>
      <c r="G111" s="24"/>
    </row>
    <row r="112" spans="6:7" x14ac:dyDescent="0.2">
      <c r="F112" s="26"/>
      <c r="G112" s="24"/>
    </row>
    <row r="113" spans="6:7" x14ac:dyDescent="0.2">
      <c r="F113" s="26"/>
      <c r="G113" s="24"/>
    </row>
    <row r="114" spans="6:7" x14ac:dyDescent="0.2">
      <c r="F114" s="25"/>
      <c r="G114" s="24"/>
    </row>
    <row r="115" spans="6:7" x14ac:dyDescent="0.2">
      <c r="F115" s="26"/>
      <c r="G115" s="24"/>
    </row>
    <row r="116" spans="6:7" x14ac:dyDescent="0.2">
      <c r="F116" s="25"/>
      <c r="G116" s="24"/>
    </row>
    <row r="117" spans="6:7" x14ac:dyDescent="0.2">
      <c r="F117" s="26"/>
      <c r="G117" s="24"/>
    </row>
    <row r="118" spans="6:7" x14ac:dyDescent="0.2">
      <c r="F118" s="26"/>
      <c r="G118" s="24"/>
    </row>
    <row r="119" spans="6:7" x14ac:dyDescent="0.2">
      <c r="F119" s="27"/>
    </row>
    <row r="120" spans="6:7" x14ac:dyDescent="0.2">
      <c r="F120" s="27"/>
    </row>
    <row r="121" spans="6:7" x14ac:dyDescent="0.2">
      <c r="F121" s="27"/>
    </row>
    <row r="122" spans="6:7" x14ac:dyDescent="0.2">
      <c r="F122" s="27"/>
    </row>
    <row r="123" spans="6:7" x14ac:dyDescent="0.2">
      <c r="F123" s="27"/>
    </row>
    <row r="124" spans="6:7" x14ac:dyDescent="0.2">
      <c r="F124" s="27"/>
    </row>
    <row r="125" spans="6:7" x14ac:dyDescent="0.2">
      <c r="F125" s="27"/>
    </row>
    <row r="126" spans="6:7" x14ac:dyDescent="0.2">
      <c r="F126" s="27"/>
    </row>
    <row r="127" spans="6:7" x14ac:dyDescent="0.2">
      <c r="F127" s="27"/>
    </row>
    <row r="128" spans="6:7" x14ac:dyDescent="0.2">
      <c r="F128" s="27"/>
    </row>
    <row r="129" spans="6:6" x14ac:dyDescent="0.2">
      <c r="F129" s="27"/>
    </row>
    <row r="130" spans="6:6" x14ac:dyDescent="0.2">
      <c r="F130" s="27"/>
    </row>
    <row r="131" spans="6:6" x14ac:dyDescent="0.2">
      <c r="F131" s="27"/>
    </row>
    <row r="132" spans="6:6" x14ac:dyDescent="0.2">
      <c r="F132" s="27"/>
    </row>
    <row r="133" spans="6:6" x14ac:dyDescent="0.2">
      <c r="F133" s="26"/>
    </row>
    <row r="134" spans="6:6" x14ac:dyDescent="0.2">
      <c r="F134" s="26"/>
    </row>
    <row r="135" spans="6:6" x14ac:dyDescent="0.2">
      <c r="F135" s="26"/>
    </row>
    <row r="136" spans="6:6" x14ac:dyDescent="0.2">
      <c r="F136" s="26"/>
    </row>
    <row r="137" spans="6:6" x14ac:dyDescent="0.2">
      <c r="F137" s="26"/>
    </row>
    <row r="138" spans="6:6" x14ac:dyDescent="0.2">
      <c r="F138" s="26"/>
    </row>
    <row r="139" spans="6:6" x14ac:dyDescent="0.2">
      <c r="F139" s="26"/>
    </row>
    <row r="140" spans="6:6" x14ac:dyDescent="0.2">
      <c r="F140" s="26"/>
    </row>
    <row r="141" spans="6:6" x14ac:dyDescent="0.2">
      <c r="F141" s="26"/>
    </row>
    <row r="142" spans="6:6" x14ac:dyDescent="0.2">
      <c r="F142" s="26"/>
    </row>
    <row r="143" spans="6:6" x14ac:dyDescent="0.2">
      <c r="F143" s="26"/>
    </row>
    <row r="144" spans="6:6" x14ac:dyDescent="0.2">
      <c r="F144" s="26"/>
    </row>
    <row r="145" spans="6:6" x14ac:dyDescent="0.2">
      <c r="F145" s="26"/>
    </row>
    <row r="146" spans="6:6" x14ac:dyDescent="0.2">
      <c r="F146" s="26"/>
    </row>
    <row r="147" spans="6:6" x14ac:dyDescent="0.2">
      <c r="F147" s="26"/>
    </row>
    <row r="148" spans="6:6" x14ac:dyDescent="0.2">
      <c r="F148" s="26"/>
    </row>
    <row r="149" spans="6:6" x14ac:dyDescent="0.2">
      <c r="F149" s="26"/>
    </row>
    <row r="150" spans="6:6" x14ac:dyDescent="0.2">
      <c r="F150" s="26"/>
    </row>
    <row r="151" spans="6:6" x14ac:dyDescent="0.2">
      <c r="F151" s="26"/>
    </row>
    <row r="152" spans="6:6" x14ac:dyDescent="0.2">
      <c r="F152" s="26"/>
    </row>
    <row r="153" spans="6:6" x14ac:dyDescent="0.2">
      <c r="F153" s="26"/>
    </row>
    <row r="154" spans="6:6" x14ac:dyDescent="0.2">
      <c r="F154" s="26"/>
    </row>
    <row r="155" spans="6:6" x14ac:dyDescent="0.2">
      <c r="F155" s="26"/>
    </row>
    <row r="156" spans="6:6" x14ac:dyDescent="0.2">
      <c r="F156" s="26"/>
    </row>
    <row r="157" spans="6:6" x14ac:dyDescent="0.2">
      <c r="F157" s="26"/>
    </row>
    <row r="158" spans="6:6" x14ac:dyDescent="0.2">
      <c r="F158" s="26"/>
    </row>
    <row r="159" spans="6:6" x14ac:dyDescent="0.2">
      <c r="F159" s="26"/>
    </row>
    <row r="160" spans="6:6" x14ac:dyDescent="0.2">
      <c r="F160" s="26"/>
    </row>
    <row r="161" spans="6:6" x14ac:dyDescent="0.2">
      <c r="F161" s="26"/>
    </row>
    <row r="162" spans="6:6" x14ac:dyDescent="0.2">
      <c r="F162" s="26"/>
    </row>
    <row r="163" spans="6:6" x14ac:dyDescent="0.2">
      <c r="F163" s="26"/>
    </row>
    <row r="164" spans="6:6" x14ac:dyDescent="0.2">
      <c r="F164" s="26"/>
    </row>
    <row r="165" spans="6:6" x14ac:dyDescent="0.2">
      <c r="F165" s="26"/>
    </row>
    <row r="166" spans="6:6" x14ac:dyDescent="0.2">
      <c r="F166" s="26"/>
    </row>
    <row r="167" spans="6:6" x14ac:dyDescent="0.2">
      <c r="F167" s="26"/>
    </row>
    <row r="168" spans="6:6" x14ac:dyDescent="0.2">
      <c r="F168" s="26"/>
    </row>
    <row r="169" spans="6:6" x14ac:dyDescent="0.2">
      <c r="F169" s="26"/>
    </row>
    <row r="170" spans="6:6" x14ac:dyDescent="0.2">
      <c r="F170" s="26"/>
    </row>
    <row r="171" spans="6:6" x14ac:dyDescent="0.2">
      <c r="F171" s="26"/>
    </row>
    <row r="172" spans="6:6" x14ac:dyDescent="0.2">
      <c r="F172" s="26"/>
    </row>
  </sheetData>
  <mergeCells count="12">
    <mergeCell ref="A3:A5"/>
    <mergeCell ref="A1:M1"/>
    <mergeCell ref="B3:B4"/>
    <mergeCell ref="C3:C4"/>
    <mergeCell ref="D3:D4"/>
    <mergeCell ref="H3:I3"/>
    <mergeCell ref="G3:G4"/>
    <mergeCell ref="F3:F4"/>
    <mergeCell ref="E3:E4"/>
    <mergeCell ref="J3:M3"/>
    <mergeCell ref="J4:K4"/>
    <mergeCell ref="L4:M4"/>
  </mergeCells>
  <phoneticPr fontId="0" type="noConversion"/>
  <pageMargins left="1.3779527559055118" right="0.39370078740157483" top="0.78740157480314965" bottom="0.78740157480314965" header="0.39370078740157483" footer="0.19685039370078741"/>
  <pageSetup paperSize="9" scale="54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2022-11-15T11:59:32Z</cp:lastPrinted>
  <dcterms:created xsi:type="dcterms:W3CDTF">2005-10-27T10:10:18Z</dcterms:created>
  <dcterms:modified xsi:type="dcterms:W3CDTF">2023-11-30T11:56:17Z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-1535799434</vt:i4>
  </property>
  <property fmtid="{D5CDD505-2E9C-101B-9397-08002B2CF9AE}" pid="3" name="_NewReviewCycle">
    <vt:lpwstr/>
  </property>
  <property fmtid="{D5CDD505-2E9C-101B-9397-08002B2CF9AE}" pid="4" name="_EmailSubject">
    <vt:lpwstr>Для размещения 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  <property fmtid="{D5CDD505-2E9C-101B-9397-08002B2CF9AE}" pid="7" name="_PreviousAdHocReviewCycleID">
    <vt:i4>966413406</vt:i4>
  </property>
</Properties>
</file>